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714" firstSheet="1" activeTab="2"/>
  </bookViews>
  <sheets>
    <sheet name="TABLA_MTU-cambiar nombres aqui" sheetId="1" state="hidden" r:id="rId1"/>
    <sheet name="Tabla Resultados MTU" sheetId="5" r:id="rId2"/>
    <sheet name="Panel Control MTU" sheetId="7" r:id="rId3"/>
    <sheet name="MTU 1.1" sheetId="8" r:id="rId4"/>
    <sheet name="MTU 1.2" sheetId="10" r:id="rId5"/>
    <sheet name="MTU 1.3" sheetId="9" r:id="rId6"/>
    <sheet name="MTU 2.1" sheetId="11" r:id="rId7"/>
    <sheet name="MTU 2.2" sheetId="12" r:id="rId8"/>
    <sheet name="MTU 2.3" sheetId="13" r:id="rId9"/>
    <sheet name="MTU 3.1" sheetId="14" r:id="rId10"/>
    <sheet name="MTU 3.2" sheetId="15" r:id="rId11"/>
    <sheet name="MTU 3.3" sheetId="16" r:id="rId12"/>
    <sheet name="MTU 3.4" sheetId="17" r:id="rId13"/>
    <sheet name="MTU 4.1" sheetId="18" r:id="rId14"/>
    <sheet name="MTU 4.2" sheetId="19" r:id="rId15"/>
  </sheets>
  <calcPr calcId="124519"/>
</workbook>
</file>

<file path=xl/calcChain.xml><?xml version="1.0" encoding="utf-8"?>
<calcChain xmlns="http://schemas.openxmlformats.org/spreadsheetml/2006/main">
  <c r="G163" i="7"/>
  <c r="G72"/>
  <c r="G17"/>
  <c r="D8" i="5"/>
  <c r="D14"/>
  <c r="D13"/>
  <c r="G102" i="7"/>
  <c r="E10" i="5"/>
  <c r="E11"/>
  <c r="E12"/>
  <c r="I109" i="7"/>
  <c r="I111"/>
  <c r="I97"/>
  <c r="F9" i="5"/>
  <c r="F10"/>
  <c r="F11"/>
  <c r="F12"/>
  <c r="F13"/>
  <c r="F14"/>
  <c r="F8"/>
  <c r="F7"/>
  <c r="F6"/>
  <c r="F5"/>
  <c r="F4"/>
  <c r="G3" l="1"/>
  <c r="D10"/>
  <c r="D9"/>
  <c r="D6"/>
  <c r="D4"/>
  <c r="D3"/>
  <c r="C13"/>
  <c r="C9"/>
  <c r="C6"/>
  <c r="C3"/>
  <c r="E4"/>
  <c r="E5"/>
  <c r="E6"/>
  <c r="E7"/>
  <c r="E8"/>
  <c r="E9"/>
  <c r="E13"/>
  <c r="E14"/>
  <c r="F3"/>
  <c r="E3"/>
  <c r="I161" i="7"/>
  <c r="I159"/>
  <c r="I157"/>
  <c r="I147"/>
  <c r="I145"/>
  <c r="I136"/>
  <c r="I134"/>
  <c r="I132"/>
  <c r="I130"/>
  <c r="I121"/>
  <c r="I119"/>
  <c r="I110"/>
  <c r="I108"/>
  <c r="I106"/>
  <c r="I96"/>
  <c r="I94"/>
  <c r="I92"/>
  <c r="I90"/>
  <c r="I81"/>
  <c r="I79"/>
  <c r="I70"/>
  <c r="I68"/>
  <c r="I66"/>
  <c r="I58"/>
  <c r="I56"/>
  <c r="I54"/>
  <c r="I52"/>
  <c r="C153"/>
  <c r="C2" i="19" s="1"/>
  <c r="C141" i="7"/>
  <c r="C2" i="18" s="1"/>
  <c r="C126" i="7"/>
  <c r="C2" i="17" s="1"/>
  <c r="C115" i="7"/>
  <c r="C2" i="16" s="1"/>
  <c r="C102" i="7"/>
  <c r="C2" i="15" s="1"/>
  <c r="C86" i="7"/>
  <c r="C2" i="14" s="1"/>
  <c r="C75" i="7"/>
  <c r="C2" i="13" s="1"/>
  <c r="C62" i="7"/>
  <c r="C2" i="12" s="1"/>
  <c r="C48" i="7"/>
  <c r="C2" i="11" s="1"/>
  <c r="C34" i="7"/>
  <c r="C2" i="9" s="1"/>
  <c r="C20" i="7"/>
  <c r="C2" i="10" s="1"/>
  <c r="B153" i="7"/>
  <c r="B141"/>
  <c r="B126"/>
  <c r="B115"/>
  <c r="B102"/>
  <c r="B86"/>
  <c r="B75"/>
  <c r="B62"/>
  <c r="B48"/>
  <c r="B34"/>
  <c r="B20"/>
  <c r="C4"/>
  <c r="C2" i="8" s="1"/>
  <c r="B4" i="7"/>
  <c r="I162"/>
  <c r="I160"/>
  <c r="I158"/>
  <c r="I156"/>
  <c r="I148"/>
  <c r="I146"/>
  <c r="I144"/>
  <c r="I137"/>
  <c r="I135"/>
  <c r="I133"/>
  <c r="I131"/>
  <c r="I129"/>
  <c r="I122"/>
  <c r="I120"/>
  <c r="I118"/>
  <c r="I107"/>
  <c r="I105"/>
  <c r="I95"/>
  <c r="I93"/>
  <c r="I91"/>
  <c r="I89"/>
  <c r="I82"/>
  <c r="I80"/>
  <c r="I78"/>
  <c r="I71"/>
  <c r="I69"/>
  <c r="I67"/>
  <c r="I65"/>
  <c r="I57"/>
  <c r="I55"/>
  <c r="I53"/>
  <c r="I51"/>
  <c r="I43"/>
  <c r="I41"/>
  <c r="I39"/>
  <c r="I37"/>
  <c r="I29"/>
  <c r="I27"/>
  <c r="I25"/>
  <c r="I23"/>
  <c r="I9"/>
  <c r="I11"/>
  <c r="I13"/>
  <c r="I15"/>
  <c r="I7"/>
  <c r="B2" i="13" l="1"/>
  <c r="B2" i="11"/>
  <c r="B2" i="19"/>
  <c r="B2" i="16"/>
  <c r="B2" i="14"/>
  <c r="B2" i="12"/>
  <c r="B2" i="18"/>
  <c r="B2" i="17"/>
  <c r="B2" i="15"/>
  <c r="B2" i="10"/>
  <c r="B2" i="9"/>
  <c r="B2" i="8"/>
  <c r="G4" i="7"/>
  <c r="G86"/>
  <c r="G115" l="1"/>
  <c r="G34"/>
  <c r="G126"/>
  <c r="G48"/>
  <c r="G141"/>
  <c r="G62"/>
  <c r="G20"/>
  <c r="G153"/>
  <c r="G75"/>
  <c r="K96" l="1"/>
  <c r="M96"/>
  <c r="O97" s="1"/>
  <c r="P97" s="1"/>
  <c r="L96"/>
  <c r="K38"/>
  <c r="L38"/>
  <c r="M38"/>
  <c r="K56"/>
  <c r="L56"/>
  <c r="O57" s="1"/>
  <c r="P57" s="1"/>
  <c r="M56"/>
  <c r="M6"/>
  <c r="L6"/>
  <c r="K6"/>
  <c r="K155"/>
  <c r="L155"/>
  <c r="M155"/>
  <c r="K42"/>
  <c r="L42"/>
  <c r="M42"/>
  <c r="L30"/>
  <c r="M30"/>
  <c r="K30"/>
  <c r="L12"/>
  <c r="K12"/>
  <c r="M12"/>
  <c r="L28"/>
  <c r="K28"/>
  <c r="M28"/>
  <c r="K108"/>
  <c r="L108"/>
  <c r="M108"/>
  <c r="O109" s="1"/>
  <c r="P109" s="1"/>
  <c r="M70"/>
  <c r="K70"/>
  <c r="L70"/>
  <c r="M128"/>
  <c r="K128"/>
  <c r="L128"/>
  <c r="G138"/>
  <c r="L136"/>
  <c r="K136"/>
  <c r="M136"/>
  <c r="O137" s="1"/>
  <c r="P137" s="1"/>
  <c r="L110"/>
  <c r="M110"/>
  <c r="K110"/>
  <c r="L8"/>
  <c r="K8"/>
  <c r="M8"/>
  <c r="L68"/>
  <c r="M68"/>
  <c r="K68"/>
  <c r="K94"/>
  <c r="M94"/>
  <c r="O95" s="1"/>
  <c r="P95" s="1"/>
  <c r="L94"/>
  <c r="K22"/>
  <c r="G31"/>
  <c r="L22"/>
  <c r="M22"/>
  <c r="K143"/>
  <c r="M143"/>
  <c r="L143"/>
  <c r="G149"/>
  <c r="K52"/>
  <c r="M52"/>
  <c r="L52"/>
  <c r="K106"/>
  <c r="M106"/>
  <c r="L106"/>
  <c r="M16"/>
  <c r="L16"/>
  <c r="K16"/>
  <c r="L50"/>
  <c r="G59"/>
  <c r="K50"/>
  <c r="O51" s="1"/>
  <c r="P51" s="1"/>
  <c r="M50"/>
  <c r="M36"/>
  <c r="L36"/>
  <c r="G45"/>
  <c r="K36"/>
  <c r="L130"/>
  <c r="M130"/>
  <c r="K130"/>
  <c r="K77"/>
  <c r="L77"/>
  <c r="O78" s="1"/>
  <c r="P78" s="1"/>
  <c r="M77"/>
  <c r="G83"/>
  <c r="K79"/>
  <c r="L79"/>
  <c r="M79"/>
  <c r="L132"/>
  <c r="K132"/>
  <c r="M132"/>
  <c r="O133" s="1"/>
  <c r="P133" s="1"/>
  <c r="K24"/>
  <c r="L24"/>
  <c r="M24"/>
  <c r="L92"/>
  <c r="M92"/>
  <c r="K92"/>
  <c r="M10"/>
  <c r="L10"/>
  <c r="K10"/>
  <c r="K26"/>
  <c r="L26"/>
  <c r="M26"/>
  <c r="L54"/>
  <c r="K54"/>
  <c r="O55" s="1"/>
  <c r="P55" s="1"/>
  <c r="M54"/>
  <c r="K159"/>
  <c r="L159"/>
  <c r="M159"/>
  <c r="O160" s="1"/>
  <c r="P160" s="1"/>
  <c r="K58"/>
  <c r="L58"/>
  <c r="M58"/>
  <c r="K40"/>
  <c r="M40"/>
  <c r="O41" s="1"/>
  <c r="P41" s="1"/>
  <c r="L40"/>
  <c r="K147"/>
  <c r="M147"/>
  <c r="O148" s="1"/>
  <c r="P148" s="1"/>
  <c r="L147"/>
  <c r="L121"/>
  <c r="K121"/>
  <c r="M121"/>
  <c r="K145"/>
  <c r="L145"/>
  <c r="M145"/>
  <c r="O146" s="1"/>
  <c r="P146" s="1"/>
  <c r="K157"/>
  <c r="L157"/>
  <c r="M157"/>
  <c r="M161"/>
  <c r="L161"/>
  <c r="K161"/>
  <c r="O162" s="1"/>
  <c r="P162" s="1"/>
  <c r="M44"/>
  <c r="K44"/>
  <c r="L44"/>
  <c r="K117"/>
  <c r="M117"/>
  <c r="O118" s="1"/>
  <c r="P118" s="1"/>
  <c r="L117"/>
  <c r="G123"/>
  <c r="K119"/>
  <c r="M119"/>
  <c r="L119"/>
  <c r="M14"/>
  <c r="L14"/>
  <c r="K14"/>
  <c r="M81"/>
  <c r="O82" s="1"/>
  <c r="P82" s="1"/>
  <c r="L81"/>
  <c r="K81"/>
  <c r="K64"/>
  <c r="L64"/>
  <c r="M64"/>
  <c r="L104"/>
  <c r="K104"/>
  <c r="G112"/>
  <c r="M104"/>
  <c r="K134"/>
  <c r="M134"/>
  <c r="L134"/>
  <c r="K88"/>
  <c r="M88"/>
  <c r="L88"/>
  <c r="G98"/>
  <c r="K66"/>
  <c r="L66"/>
  <c r="M66"/>
  <c r="O67" s="1"/>
  <c r="P67" s="1"/>
  <c r="K90"/>
  <c r="L90"/>
  <c r="O91" s="1"/>
  <c r="P91" s="1"/>
  <c r="M90"/>
  <c r="H15" i="5"/>
  <c r="O135" i="7" l="1"/>
  <c r="P135" s="1"/>
  <c r="O131"/>
  <c r="P131" s="1"/>
  <c r="O122"/>
  <c r="P122" s="1"/>
  <c r="O105"/>
  <c r="P105" s="1"/>
  <c r="O158"/>
  <c r="P158" s="1"/>
  <c r="O129"/>
  <c r="P129" s="1"/>
  <c r="O53"/>
  <c r="P53" s="1"/>
  <c r="Q57" s="1"/>
  <c r="I6" i="5" s="1"/>
  <c r="O111" i="7"/>
  <c r="P111" s="1"/>
  <c r="O69"/>
  <c r="P69" s="1"/>
  <c r="O25"/>
  <c r="P25" s="1"/>
  <c r="O13"/>
  <c r="P13" s="1"/>
  <c r="O71"/>
  <c r="P71" s="1"/>
  <c r="O27"/>
  <c r="P27" s="1"/>
  <c r="O9"/>
  <c r="P9" s="1"/>
  <c r="O23"/>
  <c r="P23" s="1"/>
  <c r="O43"/>
  <c r="P43" s="1"/>
  <c r="O37"/>
  <c r="P37" s="1"/>
  <c r="O15"/>
  <c r="P15" s="1"/>
  <c r="O29"/>
  <c r="P29" s="1"/>
  <c r="O7"/>
  <c r="P7" s="1"/>
  <c r="O11"/>
  <c r="P11" s="1"/>
  <c r="O65"/>
  <c r="P65" s="1"/>
  <c r="O144"/>
  <c r="P144" s="1"/>
  <c r="Q148" s="1"/>
  <c r="O93"/>
  <c r="P93" s="1"/>
  <c r="O107"/>
  <c r="P107" s="1"/>
  <c r="O39"/>
  <c r="P39" s="1"/>
  <c r="O89"/>
  <c r="P89" s="1"/>
  <c r="O120"/>
  <c r="P120" s="1"/>
  <c r="O156"/>
  <c r="P156" s="1"/>
  <c r="O80"/>
  <c r="P80" s="1"/>
  <c r="Q82" s="1"/>
  <c r="Q122" l="1"/>
  <c r="I11" i="5" s="1"/>
  <c r="Q137" i="7"/>
  <c r="I12" i="5" s="1"/>
  <c r="Q111" i="7"/>
  <c r="I10" i="5" s="1"/>
  <c r="Q162" i="7"/>
  <c r="I14" i="5" s="1"/>
  <c r="Q71" i="7"/>
  <c r="I7" i="5" s="1"/>
  <c r="Q97" i="7"/>
  <c r="I9" i="5" s="1"/>
  <c r="I8"/>
  <c r="Q29" i="7"/>
  <c r="I4" i="5" s="1"/>
  <c r="Q15" i="7"/>
  <c r="I3" i="5" s="1"/>
  <c r="Q43" i="7"/>
  <c r="I5" i="5" s="1"/>
  <c r="I13"/>
  <c r="J3" l="1"/>
</calcChain>
</file>

<file path=xl/sharedStrings.xml><?xml version="1.0" encoding="utf-8"?>
<sst xmlns="http://schemas.openxmlformats.org/spreadsheetml/2006/main" count="959" uniqueCount="320">
  <si>
    <t>INDICADORES</t>
  </si>
  <si>
    <t>METABOLISMO TERRITORIAL Y URBANO (MTU)</t>
  </si>
  <si>
    <t>METABOLISMO ENERGÉTICO DEL MODELO TERRITORIAL</t>
  </si>
  <si>
    <t>SOSTENIBILIDAD Y RECURSOS ENERGÉTICOS</t>
  </si>
  <si>
    <t>Reducción de emisiones de GEI</t>
  </si>
  <si>
    <t>Potenciación de la autosuficiencia conectada</t>
  </si>
  <si>
    <t>Aumento generación EERR</t>
  </si>
  <si>
    <t>INFRAESTRUCTURAS Y RECURSOS HÍDRICOS</t>
  </si>
  <si>
    <t>INFRAESTRUCTURAS HIDRÁULICAS DEL MODELO TERRITORIAL</t>
  </si>
  <si>
    <t>MTU.1.1</t>
  </si>
  <si>
    <t>MTU.1.2</t>
  </si>
  <si>
    <t>MTU.1.3</t>
  </si>
  <si>
    <t>MTU.2.1</t>
  </si>
  <si>
    <t>MTU.2.2</t>
  </si>
  <si>
    <t>MTU.2.3</t>
  </si>
  <si>
    <t>Potenciación de las SbN</t>
  </si>
  <si>
    <t>EFICIENCIA EN EL CILO URBANO DEL AGUA Y LA EDIFICACIÓN</t>
  </si>
  <si>
    <t>METABOLISMO ENERGÉTICO DEL MODELO URBANO Y LA EDIFICACIÓN</t>
  </si>
  <si>
    <t>INFRAESTRUCTURAS Y EFICIENCIA EN LA GESTIÓN DE RESIDUOS</t>
  </si>
  <si>
    <t>Economía circular</t>
  </si>
  <si>
    <t>MTU.3.1</t>
  </si>
  <si>
    <t>MTU.3.2</t>
  </si>
  <si>
    <t>MTU.3.3</t>
  </si>
  <si>
    <t>MTU.3.4</t>
  </si>
  <si>
    <t>INFRAESTRUCTURAS DE GESTIÓN DE RESIDUOS</t>
  </si>
  <si>
    <t>Viabilizar el principio de autosuficiencia</t>
  </si>
  <si>
    <t xml:space="preserve"> ECONOMÍA CIRCULAR</t>
  </si>
  <si>
    <t>RESILIENCIA Y ADAPTACIÓN DE LAS INFRAESTRUCTURAS DE SERVICIOS ESENCIALES</t>
  </si>
  <si>
    <t>SISTEMAS DE INFRAESTRUCTURAS SUSTENTABLES Y RESILIENTES</t>
  </si>
  <si>
    <t>RESILIENCIA DEL CICLO URBANO DEL AGUA</t>
  </si>
  <si>
    <t>MTU.4.1</t>
  </si>
  <si>
    <t>MTU.4.2</t>
  </si>
  <si>
    <t>EJES DE INTEGRACIÓN</t>
  </si>
  <si>
    <t>LÍNEAS DE ANÁLISIS</t>
  </si>
  <si>
    <t>Compatibilidad de la protección del sistema natural con la gestión de residuos</t>
  </si>
  <si>
    <t>Descarbonización, Autoconsumo, economía circular, autosuficiencia conectada, Gestión eficiente del suelo, compatibilidad de usos, conectividad rural, compatibilidad con el entorno y condiciones climáticas</t>
  </si>
  <si>
    <t>Autosuficiencia hídrica conectada</t>
  </si>
  <si>
    <t>Generación de EERR, emisiones de GEI, suelo destinado a EERR, Proximidad de las IE, suelo destinado a EERR, Consumo energético (renovable y no renovable),</t>
  </si>
  <si>
    <t>Capacidad, evolución de las precipitaciones, riesgos, usos del suelo, Permeabilidad del suelo, Renaturalización, reaprovechamiento hídrico</t>
  </si>
  <si>
    <t>Infraestructuras en riesgo, Índice de permeabilidad del suelo</t>
  </si>
  <si>
    <t>Descontaminación, Sostenibilidad ambiental, Descarbonización, Autoconsumo, economía circular, autosuficiencia conectada, Eficiencia, Autoconsumo, economía circular, autosuficiencia conectada, permeabilidad del suelo, SbN</t>
  </si>
  <si>
    <t>Calidad de las aguas, Balance hídrico, Consumo energético de las IH, % de pérdidas en el sistema, emisiones de GEI, Proximidad de las IH, Consumo hídrico, % de pérdidas en las redes, emisiones de GEI,  % sellado del suelo</t>
  </si>
  <si>
    <t>Descontaminación, Sostenibilidad ambiental,  economía circular</t>
  </si>
  <si>
    <t>Calidad del suelo,, Cierre de ciclo de la materia orgánica, emisiones de GEI, Producción Per Cápita de Residuos, Valorización RCD, Existencia de lugares o  actividades con potencial para el cierre del ciclo de la materia orgánica, Recogida selectiva neta, cobertura contenedores RSU/punto limpio, Dotación de Contenedores</t>
  </si>
  <si>
    <t>CRITERIO</t>
  </si>
  <si>
    <t>Baja</t>
  </si>
  <si>
    <t>Moderada</t>
  </si>
  <si>
    <t>Sustancial</t>
  </si>
  <si>
    <t>Peso del área</t>
  </si>
  <si>
    <t>Puntuación inicial del criterio</t>
  </si>
  <si>
    <t>Porcentaje de cumplimiento</t>
  </si>
  <si>
    <t>Peso del criterio</t>
  </si>
  <si>
    <t>Peso del Criterio</t>
  </si>
  <si>
    <t>Puntuacion inicial del criterio</t>
  </si>
  <si>
    <t>Sí</t>
  </si>
  <si>
    <t>Cumplimiento</t>
  </si>
  <si>
    <t>Contribución del criterio</t>
  </si>
  <si>
    <t>Porcentaje Contribución</t>
  </si>
  <si>
    <t>Rango contribucion del criterio</t>
  </si>
  <si>
    <t>Reducción del consumo energético no renovable</t>
  </si>
  <si>
    <t>Abastecer picos de demanda futuros mediante EERR</t>
  </si>
  <si>
    <t>Tener en cuenta las condiciones y características climáticas y energéticas de los emplazamientos de las infraestructuras</t>
  </si>
  <si>
    <t>Establecer criterios en la normativa urbanística para la implantación de tecnología y técnicas para la optimización del ahorro, captación y almacenamiento de energías renovables</t>
  </si>
  <si>
    <t>Reaprovechamiento de las aguas pluviales y/o grises</t>
  </si>
  <si>
    <t>Políticas y/o acciones para viabilizar la reducción de la contaminación del suelo</t>
  </si>
  <si>
    <t>Proximidad a puntos de recogida y/o puntos limpios</t>
  </si>
  <si>
    <t>Viabilizar la descarbonización mediante la incorporación de criterios y recomendaciones en los documentos normativos de la planificación urbanística.</t>
  </si>
  <si>
    <t>Plan Integral de Residuos y/o Plan de Gestión de Residuos</t>
  </si>
  <si>
    <t>Coordinación ordenación estructural y urbana con la localización de las infraestructuras</t>
  </si>
  <si>
    <t>Acciones para reducir el consumo energético no renovable durante el transporte y tratamiento de los residuos</t>
  </si>
  <si>
    <t xml:space="preserve">Plan de Gestión de Riesgos y reducción de las Vulnerabilidades de las infraestruturas </t>
  </si>
  <si>
    <t>Detección de zonas de riesgo para no prever nuevas infraestructuras</t>
  </si>
  <si>
    <t>Sistemas Urbanos de Drenaje Sostenible (SUDS)</t>
  </si>
  <si>
    <t>Acciones para transformar el sistema energético de “lineal” a “circular”</t>
  </si>
  <si>
    <t>Acciones para fomentar e integrar la generación de energía de fuentes renovables en nuevas urbanizaciones y regeneración urbana</t>
  </si>
  <si>
    <t>Acciones para fomentar e integrar la eficiencia energética en las edificaciones y urbanizaciones</t>
  </si>
  <si>
    <t>Establecer criterios en la normativa urbanística para la implantación de tecnología y técnicas para el incremento de la eficiencia energética</t>
  </si>
  <si>
    <t>Principio de proximidad en las infraestructuras</t>
  </si>
  <si>
    <t>Reducción de los vertidos contaminantes tierra al mar</t>
  </si>
  <si>
    <t>Principio de proximidad</t>
  </si>
  <si>
    <t>Establecer criterios en la normativa urbanística para la implantación de SbN</t>
  </si>
  <si>
    <t>Acciones que potencien el autoabastecimiento hídrico</t>
  </si>
  <si>
    <t>Acciones de concienciación, participación y coordinación público-privada</t>
  </si>
  <si>
    <t>Revalorización de los residuos</t>
  </si>
  <si>
    <t>Potenciar el no consumo de suelo y la preservación del suelo natural</t>
  </si>
  <si>
    <t>Establecer criterios en la normativa urbanística para la  integración paisajística de las infraestructuras</t>
  </si>
  <si>
    <t>Prever los posibles riesgos de la contaminación de los suelos y/o sobre las masas de agua para la localización de las infraestructuras</t>
  </si>
  <si>
    <t>Principio de proximidad entre infraestructuras</t>
  </si>
  <si>
    <t>Criterios normativos para la construcción de urbanizaciones y la edificación, la utilización de materiales y productos que tengan distintivos y/o certificaciones de calidad ambiental</t>
  </si>
  <si>
    <t>Medidas operativas y/o ambientales, incorporadas en la normativa urbanística o a través de las ordenanzas municipales, para fomentar la reutilización y la gestión sostenible de los residuos RCD de acuerdo con la normativa vigente asegurando el seguimiento de estas actividades.</t>
  </si>
  <si>
    <t>Evaluación y gestión de riesgos</t>
  </si>
  <si>
    <t>Valorar el coste de la no adaptación del SGI ante posibles riesgos</t>
  </si>
  <si>
    <t>Adaptación y recuperación de la vinculación del sistema urbano al ciclo del agua</t>
  </si>
  <si>
    <t>Acciones para fomentar la regeneración del agua</t>
  </si>
  <si>
    <t>Calidad y/o obsolescencia de las infraestructuras de transporte</t>
  </si>
  <si>
    <t>Establecimiento de criterios urbanísticos para la adaptación de las infraestructuras existentes y para aplicarlas en las nuevas que se propongan en la ordenación</t>
  </si>
  <si>
    <t>Modelo de ordenación territorial y urbana que contempla la generación EERR</t>
  </si>
  <si>
    <t>Ordenanzas municipales sobre eficiencia y uso inteligente de la energía</t>
  </si>
  <si>
    <t>Establecer criterios en la normativa urbanística para la implantación de tecnología y técnicas para la reducción de las pérdidas de la red</t>
  </si>
  <si>
    <t>Establecer criterios en la normativa urbanística para la implantación de tecnología y técnicas que promuevan la reducción del concumo energético y las emisiones de GEI en las infraestructuras hídricas</t>
  </si>
  <si>
    <t>Eficiencia en la producción, tratamiento  de las aguas y consumo hídrico</t>
  </si>
  <si>
    <t>Establecer criterios en la normativa urbanística para la implantación de tecnología y técnicas que promuevan el principio de autosuficiencia</t>
  </si>
  <si>
    <t>Establecer criterios en la normativa urbanística para la implantación de tecnología y técnicas que promuevan el cumplimiento de la jerarquía de residuos</t>
  </si>
  <si>
    <t>La previsión y ordenación por el planeamiento municipal de la compatibilidad de las instalaciones de energía renovable se realiza atendiendo a criterios de protección de los valores naturales, culturales y paisajísticos</t>
  </si>
  <si>
    <t>1 pto</t>
  </si>
  <si>
    <t>Se priorizan los suelos urbanos y urbanizables, preferentemente industriales, priorizando los techos y cubiertas de las edificaciones, equipamientos, dotaciones e infraestructuras existentes para la instalación de placas fotovoltaicas, frente a las categorizados como suelos rústicos</t>
  </si>
  <si>
    <t>Se atenderá a su ordenación en suelo rústico, atendiendo a las zonas de escasa calidad para la conservación ambiental, terrenos antropizados de escasa calidad y productividad biológica</t>
  </si>
  <si>
    <t>Se implantarán, preferentemente, en proximidad a caminos preexistentes y a líneas de transporte.</t>
  </si>
  <si>
    <t>Con el fin de minimizar el consumo de suelo, se atiende al criterio de no diseminar las localizaciones, concentrando en áreas localizadas, en los espacios periurbanos y deteriorados, preferentemente aledaña a suelos urbanizables, en particular industriales, actuales o previstos, con la  suficiente superficie para albergar la totalidad de las placas necesarias para atender a la demanda necesaria.</t>
  </si>
  <si>
    <t>El planeamiento ha tenido en cuenta el establecimeinto de criterios de adecuación paisajística de las infraestructuras energéticas existentes, y sus posibles remodelaciones o ampliaciones</t>
  </si>
  <si>
    <t>Se aprovechará al máximo las infraestructuras ya existentes, potenciando la repotenciación, salvo que la planificación tenga por objeto la reubicación, priorizando las repotenciaciones únicamente cuando sean conforme al planeamiento territorial vigente.</t>
  </si>
  <si>
    <t>Moderado</t>
  </si>
  <si>
    <t>Se ha desarrollado una ordenanza municipal sobre eficiencia y uso inteligente de la energía en el ámbito</t>
  </si>
  <si>
    <t>Se ha desarrollado una ordenanza municipal sobre eficiencia y uso inteligente de la energía en el ámbito de manera coordinada y transversal con el modelo de ordenación territorial y urbana y no de manera independiente</t>
  </si>
  <si>
    <t>Solo se han aplicado acciones en los Suelos Urbanizables y Suenos Urbanos No Consolidados aplicación en Suelos urbanizables</t>
  </si>
  <si>
    <t>Se han aplicado acciones que fomentan la regeneración de las urbanizaciones y edificaciones existentes en más del 50% de la superficie del Suelo Urbano Consolidado</t>
  </si>
  <si>
    <t>Se han aplicado acciones que fomentan la regeneración de las urbanizaciones y edificaciones existentes en al menos el 50% de la superficie del Suelo Urbano Consolidado</t>
  </si>
  <si>
    <t xml:space="preserve">Se han establecido criterios en la normativa urbanística sin haber tenido en cuenta los criterios y principios de la Taxonomía Verde </t>
  </si>
  <si>
    <t xml:space="preserve">Se han establecido criterios en la normativa urbanística alineados únicamente con los criterios técnicos de selección de la Taxonomía Verde </t>
  </si>
  <si>
    <t>Para la localización de nuevas implantaciones de infraestructuras de EERR, se han tenido en cuenta criterios de localización, tipología y densidad de las instalaciones, que evite efectos lesivos al paisaje o incidencia a la avifauna.</t>
  </si>
  <si>
    <t>Ordenanzas municipales sobre eficiencia y uso inteligente de la energía.</t>
  </si>
  <si>
    <t>Acciones para fomentar e integrar la generación de energía de fuentes renovables en nuevas urbanizaciones y regeneración urbana.</t>
  </si>
  <si>
    <t>Establecer criterios en la normativa urbanística para la implantación de tecnología y técnicas para la optimización del ahorro, captación y almacenamiento de energías renovables.</t>
  </si>
  <si>
    <t>La previsión y ordenación por el planeamiento municipal de la compatibilidad de las instalaciones de energía renovable se realiza atendiendo a criterios de protección de los valores naturales, culturales y paisajísticos.</t>
  </si>
  <si>
    <t>Modelo de ordenación territorial y urbana que contempla la generación EERR.</t>
  </si>
  <si>
    <t>La ordenación propone el aumentar la disposición de suelos destinados a infraestructuras de generación de energías de fuentes renovables para fortalecer el suministro energético y eficiente en almenos el 10 % de la superficie del suelo total.</t>
  </si>
  <si>
    <t xml:space="preserve">El modelo de ordenación se ha orientado hacia el uso más eficiente del suelo, la implantación de una densidad, intensidad y complejidad de usos suficientes con el fin de obtener un modelo de ordenación orientado hacia la reducción de la demanda de recursos y la autosuficiencia energética, minorando consecuentemente las emisiones de GEI.  </t>
  </si>
  <si>
    <t>PUNTUACIÓN:</t>
  </si>
  <si>
    <t>A la hora de establecer una ordenación se ha previsto la garantía del abastecimiento de los picos de demanda mediante fuentes de energía renovable en más del 80% de la cobertura de la demanda</t>
  </si>
  <si>
    <t>MTU-IND-04</t>
  </si>
  <si>
    <t xml:space="preserve">A la hora de establecer una ordenación se ha previsto la garantía del abastecimiento de los picos de demanda mediante fuentes de energía renovable en al menos un 40% de la cobertura de la demanda </t>
  </si>
  <si>
    <t xml:space="preserve">A la hora de establecer una ordenación se ha previsto la garantía del abastecimiento de los picos de demanda mediante fuentes de energía renovable en al menos un 70% de la cobertura de la demanda </t>
  </si>
  <si>
    <t>Producción local de energía renovable</t>
  </si>
  <si>
    <t>MTU-IND-06</t>
  </si>
  <si>
    <t>Superficie suelo destinados a generación de energía renovable</t>
  </si>
  <si>
    <t>MTU-IND-01</t>
  </si>
  <si>
    <t>A la hora de establecer una ordenación se ha previsto la garantía del abastecimiento de los picos de demanda ediante fuentes de energía renovable para que se reduzca en al menos el 10% del consumo energético municipal total.</t>
  </si>
  <si>
    <t>A la hora de establecer una ordenación se ha previsto la garantía del abastecimiento de los picos de demanda ediante fuentes de energía renovable para que se reduzca en al menos el 10-25% del consumo energético municipal total.</t>
  </si>
  <si>
    <t>A la hora de establecer una ordenación se ha previsto la garantía del abastecimiento de los picos de demanda ediante fuentes de energía renovable para que se reduzca en más del 25% del consumo energético municipal total.</t>
  </si>
  <si>
    <t>MTU-IND-07</t>
  </si>
  <si>
    <t xml:space="preserve">Consumo energético renovable de infraestructuras municipales </t>
  </si>
  <si>
    <t>.</t>
  </si>
  <si>
    <t>Se establecen acciones para viabilizar que los edificios municipales aumenten en más 25% el consumo energético mediante fuentes renovables</t>
  </si>
  <si>
    <t>Se establecen acciones para viabilizar que los edificios municipales aumenten entre el 10-25% el consumo energético mediante fuentes renovables</t>
  </si>
  <si>
    <t>Se establecen acciones para viabilizar que los edificios municipales aumenten al menos el 10% el consumo energético mediante fuentes renovables</t>
  </si>
  <si>
    <t xml:space="preserve">Potencial de captación de energías renovables </t>
  </si>
  <si>
    <t xml:space="preserve">MTU-IND-03 </t>
  </si>
  <si>
    <t>A lo largo de las distintas fases de aprobación de un plan solo se ha realizado una de las acciones (Concienciación, participación o coordinación)</t>
  </si>
  <si>
    <t>1 pto = Baja
2 ptos = Moderado
3 ptos = Sustancial</t>
  </si>
  <si>
    <t>1 pto = Baja
2 a 3 ptos = Moderada
4 a 5 ptos = Sustancial</t>
  </si>
  <si>
    <t>A lo largo de las distintas fases de aprobación de un plan se han realizado al menos 2 de las acciones (Concienciación, participación o coordinación)</t>
  </si>
  <si>
    <t>A lo largo de las distintas fases de aprobación de un plan se han realizado 3 o más de las acciones (Concienciación, participación o coordinación)</t>
  </si>
  <si>
    <t>Se ha tenido en cuenta la concentración de los centros de producción de energías renovables cerca de los centros de consumo, que aportan una mayor eficiencia porque precisan menos infraestructuras de red y reducen las pérdidas de energía en ella, evitando la dispersión territorial, con base al criterio de ahorro en el consumo del territorio y sus afecciones medioambientales.</t>
  </si>
  <si>
    <t>Se ha tenido en cuenta integración de los modelos energéticos de energía renovable distribuida y de almacenamiento asociado a los modelos rurales e industriales para plantear la concentración y ubicación de las infraestructuras cerca de los suelos agrarios</t>
  </si>
  <si>
    <t>Se ha ligado, la ubicación de las nuevas infraestructuras, a la clasificación y categorización del suelo, así como con cercanía a los recursos renovables para reacoplar el territorio.</t>
  </si>
  <si>
    <t>Se han tenido en cuenta las condiciones geográficas y características climáticas y energéticas de los emplazamientos en la clasificación del suelo a la hora de seleccionar los emplazamientos de las infraestructuras</t>
  </si>
  <si>
    <t>Se ha orientado la planificación de las infraestructuras energéticas hacia el uso más eficiente del suelo, en transversalidad con la implantación de una densidad, intensidad y complejidad de usos suficientes para plantear un modelo de ordenación orientado hacia la reducción de la demanda de recursos y la autosuficiencia energética, minorando consecuentemente las emisiones de GEI.</t>
  </si>
  <si>
    <t xml:space="preserve">Energía Solar: 1.600 kWh/m2/año; Energía eólica: &gt;5 m/s; Energía geotérmica: ΔT=35ºC/km
</t>
  </si>
  <si>
    <t xml:space="preserve">Energía solar: 1.300 kWh/m2/año; Energía eólica: &gt;4 m/s; Energía Geotérmica: ΔT=10ºC/km.
</t>
  </si>
  <si>
    <t xml:space="preserve">Energía solar: 950 kWh/m2/año; Energía eólica: &lt;3 m/s; Energía Geotérmica: ΔT=7ºC/km.
</t>
  </si>
  <si>
    <t>Se han tenido en cuenta las distancias de seguridad respecto a las edificaciones existentes (residenciales, dotacionales u otras) y zonas frecuentadas por la población, así como al crecimiento futuro de los núcleos de población, con el objeto de que no queden dentro de las zonas urbanas, y resulten conformes a los planes urbanísticos y territoriales aplicables.</t>
  </si>
  <si>
    <t>a) Se ha tenido en cuenta que la pendiente del terreno no sea superior al 15%.</t>
  </si>
  <si>
    <t>b) Se ha considerado el criterio de distribución de Energía por Superficie inferior a 20 Ha/Mw.</t>
  </si>
  <si>
    <t>d) No se han seleccionado emplazamientos con una distancia superior a 3 Km de la red de transporte (eje norte sur) ni a más de 15 km de las subestaciones existentes.</t>
  </si>
  <si>
    <t>c) Se ha tenido en cuenta que si la infraestructura eólica vertirá a la red de transporte (66Kv o superior) deberá prever su cercanía a una subestación existente.</t>
  </si>
  <si>
    <t xml:space="preserve">d) La separación a núcleos urbanos deberá es como mínimo de 250 m, cuando no se trate de instalaciones para autoconsumo.
</t>
  </si>
  <si>
    <t>a) Su inserción se adecúa a los elementos estructurantes del paisaje existente.</t>
  </si>
  <si>
    <t xml:space="preserve">b) Se descartan terrenos orientados al Norte, Noreste o Noroeste con pendientes superiores al 5%, por soleamiento.
</t>
  </si>
  <si>
    <t xml:space="preserve">c) Se descartan terrenos orientados al Sur, Sureste, Suroeste, Este, Oeste con pendientes superiores al 15%.
</t>
  </si>
  <si>
    <t>Infraestructuras de energía renovable solar:</t>
  </si>
  <si>
    <t>Infraestructuras de energía renovable eólica:</t>
  </si>
  <si>
    <t>1 a 2 pto = Baja
2 a 4 ptos = Moderada
&gt; 4 ptos = Sustancial</t>
  </si>
  <si>
    <t xml:space="preserve">MTU-IND-02 </t>
  </si>
  <si>
    <t xml:space="preserve">Autosuficiencia energética local a partir de energías renovables  </t>
  </si>
  <si>
    <t>1 pto = Baja
2 ptos = Moderada
&gt; 3 ptos = Sustancial</t>
  </si>
  <si>
    <t>1 a 2 pto = Baja
2 a 3 ptos = Moderada
&gt; 3 ptos = Sustancial</t>
  </si>
  <si>
    <t>Acciones para transformar el sistema hídrico de “lineal” a “circular”</t>
  </si>
  <si>
    <t>Se aprovechará al máximo las infraestructuras ya existentes, potenciando el reaprovechamiento hídrico, salvo que la planificación tenga por objeto la reubicación, priorizando el reaprovechamiento únicamente cuando sean conforme al planeamiento territorial vigente.</t>
  </si>
  <si>
    <t>Se ha orientado la planificación de las infraestructuras hidráulicas hacia el uso más eficiente del suelo, en transversalidad con la implantación de una densidad, intensidad y complejidad de usos suficientes para plantear un modelo de ordenación orientado hacia la reducción de la demanda de recursos y la autosuficiencia hídrica minorando consecuentemente la contaminación.</t>
  </si>
  <si>
    <t>Se ha tenido en cuenta la concentración de las infraestructuras de tratamiento de agua cerca de los centros de consumo, que aportan una mayor eficiencia porque precisan menos infraestructuras de red y reducen las pérdidas del sistema de distribución y transporte, evitando la dispersión territorial, con base al criterio de ahorro en el consumo del territorio y sus afecciones medioambientales.</t>
  </si>
  <si>
    <t>Se ha ligado, la ubicación de las nuevas infraestructuras, a la clasificación y categorización del suelo, así como con cercanía a los recursos renovables y los centros de consumo para reacoplar el territorio.</t>
  </si>
  <si>
    <t>Se ha tenido en cuenta la integración del modelo hídrico y de reaprovechamiento y de almacenamiento asociado a los modelos rurales e industriales para plantear la concentración y ubicación de las infraestructuras cerca de los suelos agrarios</t>
  </si>
  <si>
    <t>El valor obtenido tras la fórmula es =1</t>
  </si>
  <si>
    <t>El valor obtenido tras la fórmula es &gt;1</t>
  </si>
  <si>
    <t>El valor obtenido tras la fórmula es &lt; 1</t>
  </si>
  <si>
    <t xml:space="preserve">Disponibilidad de agua potable </t>
  </si>
  <si>
    <t>MTU-IND-14  (*)</t>
  </si>
  <si>
    <t>(*) Carece de unidades. Las variables que entran en las fórmulas estarán expresadas en unidades de volumen respecto al tiempo.</t>
  </si>
  <si>
    <t xml:space="preserve">Disponibilidad de agua no potable </t>
  </si>
  <si>
    <t xml:space="preserve">MTU-IND-17 </t>
  </si>
  <si>
    <t xml:space="preserve">Regeneración de aguas depuradas </t>
  </si>
  <si>
    <t>45-65% de agua regenerada</t>
  </si>
  <si>
    <t>65-85% de agua regenerada</t>
  </si>
  <si>
    <t>85-100% de agua regenerada</t>
  </si>
  <si>
    <t>25-45% de agua regenerada</t>
  </si>
  <si>
    <t>1 a 3 pto = Baja
3 a 6 ptos = Moderada
&gt; 6 ptos = Sustancial</t>
  </si>
  <si>
    <t>MTU-IND-15  (*)</t>
  </si>
  <si>
    <t>MTU-IND-13  (*)</t>
  </si>
  <si>
    <t xml:space="preserve">Autosuficiencia hídrica por usos </t>
  </si>
  <si>
    <t>25-45% de autosuficiencia hídrica</t>
  </si>
  <si>
    <t>45-65% de autosuficiencia hídrica</t>
  </si>
  <si>
    <t>65-85% de autosuficiencia hídrica</t>
  </si>
  <si>
    <t xml:space="preserve">MTU-IND-16 </t>
  </si>
  <si>
    <t>Conexión de aguas marginales a EDAR</t>
  </si>
  <si>
    <t xml:space="preserve">MTU-IND-17  </t>
  </si>
  <si>
    <t xml:space="preserve">MTU-IND-19 </t>
  </si>
  <si>
    <t>Nº de infraestructuras hídricas con ER</t>
  </si>
  <si>
    <t xml:space="preserve">MTU-IND-20 </t>
  </si>
  <si>
    <t>Emisiones de GEI de las infraestructuras Hidráulicas</t>
  </si>
  <si>
    <t>La ordenación ha contemplado la coordinación entre las infraestructuras hidráulicas con el fin de viabilizar que los vertidos se unifiquen cuando sus características sean similares atendiendo más específicamente a las zonas protegidas.</t>
  </si>
  <si>
    <t>Se estblecen criterios en la normativa urbanística con el fin de establecer un sistema que garantice que cualquier escorrentía procedente de una superficie pavimentada recibirá un nivel de tratamiento adecuado y conforme con las guías de mejores prácticas para el diseño de SUDS para minimizar el riesgo de contaminación.</t>
  </si>
  <si>
    <t>Se ha tenido en cuenta durante el desarrollo del plan el punto de vertido con el fin de dejar en evidencia la zona de riesgo por contaminación</t>
  </si>
  <si>
    <t>Se preven acciones que viabilicen el aumento anual de hasta el 5%  de la utilización de energía de fuentes renovables.</t>
  </si>
  <si>
    <t>Se preven acciones que viabilicen el aumento anual de hasta el 5-15%  de la utilización de energía de fuentes renovables.</t>
  </si>
  <si>
    <t>Se preven acciones que viabilicen el aumento anual de hasta el &gt;15%  de la utilización de energía de fuentes renovables.</t>
  </si>
  <si>
    <t>Solo se preven acciones que reduzcan el consumo energético</t>
  </si>
  <si>
    <t>Se preven acciones que reduzcan las emisiones de GEI y el consumo energético a partir de las energías renovables</t>
  </si>
  <si>
    <t>Se preven acciones que reduzcan las emisiones de GEI y el consumo energético a partir de las energías renovables y además se establezcan acciones para compensar las emisiones y conseguir un balance neutro</t>
  </si>
  <si>
    <t>Se ha previsto el aumento de la superficie impermeable (cubierta y superficie pavimentada) diseñada para permitir la recogida de aguas pluviales para su reutilización entre el 5-25%</t>
  </si>
  <si>
    <t>Se ha previsto el aumento de la superficie impermeable (cubierta y superficie pavimentada) diseñada para permitir la recogida de aguas pluviales para su reutilización entre el &gt;25-50%</t>
  </si>
  <si>
    <t>Se ha previsto el aumento de la superficie impermeable (cubierta y superficie pavimentada) diseñada para permitir la recogida de aguas pluviales para su reutilización entre el &gt;50%</t>
  </si>
  <si>
    <t>Aprovechamiento de aguas pluviales</t>
  </si>
  <si>
    <t>Taxonomía verde</t>
  </si>
  <si>
    <t xml:space="preserve">Creación de espacios adaptados de retención y/o SUDS en las zonas vulnerables por inundación </t>
  </si>
  <si>
    <t xml:space="preserve">Permeabilización del suelo Naturaleza I-VA </t>
  </si>
  <si>
    <t>(*) aplicar este indicador tan solo sobre la superficie de las zonas vulnerables</t>
  </si>
  <si>
    <t xml:space="preserve">Se incrementa la superficie permeable de suelo hasta 0,3 (IPS) </t>
  </si>
  <si>
    <t>Se incrementa la superficie permeable de 0,3 hasta un 0,35 (IPS)</t>
  </si>
  <si>
    <t xml:space="preserve">El incremento de superficie permeable es superior un 0,35 (IPS) </t>
  </si>
  <si>
    <t>Se preve la ubicación de las infraestructuras de gestión y tratamiento de residuos en zonas no degradadas</t>
  </si>
  <si>
    <t>Se preve la ubicación de las infraestructuras de gestión y tratamiento de residuos en zonas degradadas</t>
  </si>
  <si>
    <t>Se priorizar zonas o áreas degradadas y con presencia de instalaciones preexistentes para aprovechar sinergias y líneas eléctricas o subestaciones y zonas industriales en desuso</t>
  </si>
  <si>
    <t>Se han establecido criterios en la normativa urbanística alineados únicamente con los criterios técnicos de selección de la Taxonomía Verde y además los criterios genéricos DNSH.</t>
  </si>
  <si>
    <t>Acciones en la edificación, en el entorno vinculado a un ecotono con vegetación arbórea al menos en un 80% que funcione como un colchón de amortiguación de impactos negativos</t>
  </si>
  <si>
    <t xml:space="preserve">Solo se han previsto actuaciones en la edificación </t>
  </si>
  <si>
    <t xml:space="preserve">Se han previsto actuaciones en la edificacón y su entorno </t>
  </si>
  <si>
    <t>Se han previsto los posibles riesgos de la contaminación de los suelos y/o sobre las masas de agua a la hora de seleccionar la ubicación de la infraestructura a instalar</t>
  </si>
  <si>
    <t>Se ha ligado, la ubicación de las nuevas infraestructuras, a la clasificación y categorización del suelo, así como con cercanía a los recursos renovables y los centros generadores de residuso para reacoplar el territorio.</t>
  </si>
  <si>
    <t>Se ha tenido en cuenta la integración del modelo de economía circular asociado a los modelos rurales e industriales para plantear la concentración y ubicación de las infraestructuras cerca de los suelos agrarios</t>
  </si>
  <si>
    <t xml:space="preserve">MTU-IND-35 </t>
  </si>
  <si>
    <t>Dotación de Contenedores</t>
  </si>
  <si>
    <t xml:space="preserve">MTU-IND-36 </t>
  </si>
  <si>
    <t>Proximidad a un punto limpio</t>
  </si>
  <si>
    <t xml:space="preserve">MTU-IND-37 </t>
  </si>
  <si>
    <t xml:space="preserve">Proximidad a puntos de recogida de residuos (a &lt;150 m) </t>
  </si>
  <si>
    <t xml:space="preserve">&lt; 200 habitantes por contenedor.
</t>
  </si>
  <si>
    <t>&lt; 100 habitantes por contenedor</t>
  </si>
  <si>
    <t xml:space="preserve">&lt; 300 habitantes por contenedor.
</t>
  </si>
  <si>
    <t>&gt;80% de la población con cobertura a un punto limpio (a menos de 600m)</t>
  </si>
  <si>
    <t>&lt;60% de la población con cobertura a un punto limpio (a menos de 600m)</t>
  </si>
  <si>
    <t>60-80% de la población con cobertura a un punto limpio (a menos de 600m)</t>
  </si>
  <si>
    <t>&lt;60% de la población con cobertura a un punto limpio (a menos de 150m)</t>
  </si>
  <si>
    <t>Se ha tenido en cuenta la concentración de las infraestructuras de tratamiento y gestión de residuos cerca de los centros generadores de residuos, para aportar una mayor eficiencia a lo largo del proceso porque precisan menos infraestructuras de red y transporte, evitando la dispersión territorial, con base al criterio de ahorro en el consumo del territorio y sus afecciones medioambientales.</t>
  </si>
  <si>
    <t xml:space="preserve">MTU-IND-32 </t>
  </si>
  <si>
    <t>Existencia de lugares o actividades con potencial para el cierre del ciclo de la materia orgánica</t>
  </si>
  <si>
    <t>MTU-IND-26 Cierre de ciclo de la materia orgánica</t>
  </si>
  <si>
    <t>MTU-IND-29 Disponibilidad de materiales de construcción para su reutilización</t>
  </si>
  <si>
    <t>MTU-IND-30 Uso de materiales preparados para la reutilización, locales y de bajo impacto</t>
  </si>
  <si>
    <t>MTU-IND-34 Recogida Selectiva Neta.</t>
  </si>
  <si>
    <t>25% de residuos reutilizables</t>
  </si>
  <si>
    <t>&gt;35% de residuos reutilizables</t>
  </si>
  <si>
    <t>&lt;25% de residuos reutilizables</t>
  </si>
  <si>
    <t>El sistema propuesto tiene un igual o menor coste por tonelada que el modelo contiguo.</t>
  </si>
  <si>
    <t>El sistema propuesto implica una recogida selectiva mayor o igual que el modelo contiguo.</t>
  </si>
  <si>
    <t>&lt;12,5% de cierre</t>
  </si>
  <si>
    <t>12,5-50% de cierre</t>
  </si>
  <si>
    <t>&gt;50% de cierre</t>
  </si>
  <si>
    <t>&gt;70% de materiales utilizados son reutilizados, locales o de bajo impacto</t>
  </si>
  <si>
    <t>20-40% de materiales utilizados son reutilizados, locales o de bajo impacto</t>
  </si>
  <si>
    <t>&lt;20% de materiales utilizados son reutilizados, locales o de bajo impacto</t>
  </si>
  <si>
    <t>RSEL+ RSPc+ RSV = &lt;20 %</t>
  </si>
  <si>
    <t>RSEL+ RSPc+ RSV = 20-40 %</t>
  </si>
  <si>
    <t>RSEL+ RSPc+ RSV = &gt;40 %</t>
  </si>
  <si>
    <t xml:space="preserve">(*) RSEL = Recogida Selectiva Envases Ligeros; RSPC = Recogida Selectiva Papel Cartón; RSV = Recogida Selectiva Vidrio
</t>
  </si>
  <si>
    <t>Integración con el modelo de gestión de residuos contiguo</t>
  </si>
  <si>
    <t>MTU-IND-27</t>
  </si>
  <si>
    <t>El sistema propuesto espera una menor o igual generación de residuos per cápita.</t>
  </si>
  <si>
    <t>Existe un Plan Integran de Residuos o un Plan de Gestión de Residuos.</t>
  </si>
  <si>
    <t>Existe un Plan Integran de Residuos o un Plan de Gestión de Residuos y está coordinado con la ordenacion territorial y urbana</t>
  </si>
  <si>
    <t>Existe un Plan Integran de Residuos o un Plan de Gestión de Residuos y está coordinado con la ordenacion territorial y urbana y además cuenta con proceso participativo</t>
  </si>
  <si>
    <t>Se detectan esas zonas en el Plan de Gestión de Riesgos</t>
  </si>
  <si>
    <t>El Plan de Gestión de Riesgos detecta zonas con riesgo, infraestructuras en riesgo y propone acciones de adaptación y/o alternativas de actuación</t>
  </si>
  <si>
    <t>EU-IND.21:</t>
  </si>
  <si>
    <t xml:space="preserve"> Índice de permeabilidad del suelo </t>
  </si>
  <si>
    <t xml:space="preserve">Se han detectado las Infraestructuras de servicios esenciales que se encuentran en mal estado de conservacion </t>
  </si>
  <si>
    <t>Se han detectado las Infraestructuras de servicios esenciales que se encuentran en riesgo</t>
  </si>
  <si>
    <t>Se han detectado las Infraestructuras de servicios esenciales que se encuentran en riesgo y en mal estado de conservacion con el fin de adaptarlas o trasladarlas a otra ubicación sin riesgo</t>
  </si>
  <si>
    <t>Indicaciones</t>
  </si>
  <si>
    <t>El Plan de Gestión de Riesgos detecta zonas con riesgo, infraestructuras en riesgo y acciones de adaptación y/o alternativas de actuación y se evidencian la coordinación público-privada</t>
  </si>
  <si>
    <t xml:space="preserve">*Realizar sumatoria de puntos </t>
  </si>
  <si>
    <t>2 pto</t>
  </si>
  <si>
    <t>3 pto</t>
  </si>
  <si>
    <r>
      <t xml:space="preserve">1 pto = Baja
2 a 3 ptos = Moderada
</t>
    </r>
    <r>
      <rPr>
        <b/>
        <sz val="11"/>
        <color theme="1"/>
        <rFont val="Calibri"/>
        <family val="2"/>
      </rPr>
      <t>≥</t>
    </r>
    <r>
      <rPr>
        <b/>
        <sz val="11"/>
        <color theme="1"/>
        <rFont val="Calibri"/>
        <family val="2"/>
        <scheme val="minor"/>
      </rPr>
      <t>4 ptos = Sustancial</t>
    </r>
  </si>
  <si>
    <t>1 a 4 pto = Baja
4 a 8 ptos = Moderada
&gt; 8 ptos = Sustancial</t>
  </si>
  <si>
    <t>2 ptos</t>
  </si>
  <si>
    <t>3 ptos</t>
  </si>
  <si>
    <r>
      <t xml:space="preserve">1 a </t>
    </r>
    <r>
      <rPr>
        <b/>
        <sz val="11"/>
        <color theme="1"/>
        <rFont val="Calibri"/>
        <family val="2"/>
        <scheme val="minor"/>
      </rPr>
      <t xml:space="preserve">4 pto = Baja
4 a </t>
    </r>
    <r>
      <rPr>
        <b/>
        <sz val="11"/>
        <color theme="1"/>
        <rFont val="Calibri"/>
        <family val="2"/>
        <scheme val="minor"/>
      </rPr>
      <t>8 ptos = Moderada
&gt;8 ptos = Sustancial</t>
    </r>
  </si>
  <si>
    <t>Existe un Plan de Gestión de Riesgos</t>
  </si>
  <si>
    <t>Existe un Plan de Gestión de Riesgos y esta coordinado con la ordenación</t>
  </si>
  <si>
    <t>Existe un Plan de Gestión de Riesgos coordinado con la ordenación y además cuenta con proceso participativo y de concienciación, y se evidencian acciones de coordinación público-privada</t>
  </si>
  <si>
    <t>Consumo energético renovable municipal</t>
  </si>
  <si>
    <t>Abastecer picos de demanda futuros mediante energía renovable</t>
  </si>
  <si>
    <t>15-25% de autosuficiencia energética a partir de energía renovable</t>
  </si>
  <si>
    <t>25-35% de autosuficiencia energética a partir de energía renovable</t>
  </si>
  <si>
    <t xml:space="preserve">&gt;35% de autosuficiencia energética a partir de energía renovable </t>
  </si>
  <si>
    <t xml:space="preserve">Se ha abordado la valoración del coste de la no adaptación del SGI de forma cualitativa </t>
  </si>
  <si>
    <t xml:space="preserve">Se ha abordado la valoración del coste de la no adaptación del SGI de forma cuantitativa </t>
  </si>
  <si>
    <t>Se ha abordado la valoración del coste de la no adaptación del SGI de forma cuantitativa y se ha utilizado com criterio de ponderación y/o selección para la toma de decisiones en el modelo de ordenación</t>
  </si>
  <si>
    <t>ver MTU 1.1</t>
  </si>
  <si>
    <t>ver MTU 1.2</t>
  </si>
  <si>
    <t>ver MTU 1.3</t>
  </si>
  <si>
    <t>ver MTU 2.1</t>
  </si>
  <si>
    <t>ver MTU 2.2</t>
  </si>
  <si>
    <t>ver MTU 2.3</t>
  </si>
  <si>
    <t>ver MTU 3.1</t>
  </si>
  <si>
    <t>ver MTU 3.2</t>
  </si>
  <si>
    <t>ver MTU 3.3</t>
  </si>
  <si>
    <t>ver MTU 3.4</t>
  </si>
  <si>
    <t>ver MTU 4.1</t>
  </si>
  <si>
    <t>ver MTU 4.2</t>
  </si>
</sst>
</file>

<file path=xl/styles.xml><?xml version="1.0" encoding="utf-8"?>
<styleSheet xmlns="http://schemas.openxmlformats.org/spreadsheetml/2006/main">
  <numFmts count="9">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0.000%"/>
    <numFmt numFmtId="169" formatCode="_(&quot;€&quot;* #,##0.00_);_(&quot;€&quot;* \(#,##0.00\);_(&quot;€&quot;* &quot;-&quot;??_);_(@_)"/>
    <numFmt numFmtId="170" formatCode="_(* #,##0.00_);_(* \(#,##0.00\);_(* &quot;-&quot;??_);_(@_)"/>
  </numFmts>
  <fonts count="55">
    <font>
      <sz val="11"/>
      <color theme="1"/>
      <name val="Calibri"/>
      <family val="2"/>
      <scheme val="minor"/>
    </font>
    <font>
      <sz val="11"/>
      <color rgb="FF707070"/>
      <name val="Calibri"/>
      <family val="2"/>
      <scheme val="minor"/>
    </font>
    <font>
      <b/>
      <sz val="11"/>
      <color theme="2" tint="-0.74999237037263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b/>
      <sz val="11"/>
      <name val="Calibri"/>
      <family val="2"/>
      <scheme val="minor"/>
    </font>
    <font>
      <b/>
      <sz val="11"/>
      <color theme="1" tint="0.34998626667073579"/>
      <name val="Calibri"/>
      <family val="2"/>
      <scheme val="minor"/>
    </font>
    <font>
      <sz val="11"/>
      <color theme="1" tint="0.34998626667073579"/>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10"/>
      <name val="MS Sans Serif"/>
      <family val="2"/>
    </font>
    <font>
      <b/>
      <sz val="14"/>
      <color theme="1" tint="0.34998626667073579"/>
      <name val="Calibri"/>
      <family val="2"/>
      <scheme val="minor"/>
    </font>
    <font>
      <sz val="14"/>
      <color theme="1" tint="0.34998626667073579"/>
      <name val="Calibri"/>
      <family val="2"/>
      <scheme val="minor"/>
    </font>
    <font>
      <sz val="14"/>
      <color theme="1"/>
      <name val="Calibri"/>
      <family val="2"/>
      <scheme val="minor"/>
    </font>
    <font>
      <i/>
      <sz val="11"/>
      <color theme="1"/>
      <name val="Calibri"/>
      <family val="2"/>
      <scheme val="minor"/>
    </font>
    <font>
      <b/>
      <sz val="12"/>
      <color theme="1"/>
      <name val="Calibri"/>
      <family val="2"/>
      <scheme val="minor"/>
    </font>
    <font>
      <b/>
      <sz val="12"/>
      <color rgb="FFFF0000"/>
      <name val="Calibri"/>
      <family val="2"/>
      <scheme val="minor"/>
    </font>
    <font>
      <b/>
      <sz val="11"/>
      <color theme="1"/>
      <name val="Calibri"/>
      <family val="2"/>
    </font>
  </fonts>
  <fills count="49">
    <fill>
      <patternFill patternType="none"/>
    </fill>
    <fill>
      <patternFill patternType="gray125"/>
    </fill>
    <fill>
      <patternFill patternType="solid">
        <fgColor theme="0"/>
        <bgColor theme="0"/>
      </patternFill>
    </fill>
    <fill>
      <patternFill patternType="solid">
        <fgColor theme="9" tint="-0.249977111117893"/>
        <bgColor indexed="64"/>
      </patternFill>
    </fill>
    <fill>
      <patternFill patternType="solid">
        <fgColor theme="9" tint="0.79998168889431442"/>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rgb="FF99FF99"/>
        <bgColor theme="0"/>
      </patternFill>
    </fill>
    <fill>
      <patternFill patternType="solid">
        <fgColor theme="9" tint="0.39997558519241921"/>
        <bgColor indexed="64"/>
      </patternFill>
    </fill>
    <fill>
      <patternFill patternType="solid">
        <fgColor theme="9" tint="0.79998168889431442"/>
        <bgColor indexed="64"/>
      </patternFill>
    </fill>
  </fills>
  <borders count="52">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s>
  <cellStyleXfs count="205">
    <xf numFmtId="0" fontId="0" fillId="0" borderId="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8" borderId="8" applyNumberFormat="0" applyAlignment="0" applyProtection="0"/>
    <xf numFmtId="0" fontId="10" fillId="9" borderId="9" applyNumberFormat="0" applyAlignment="0" applyProtection="0"/>
    <xf numFmtId="0" fontId="11" fillId="9" borderId="8" applyNumberFormat="0" applyAlignment="0" applyProtection="0"/>
    <xf numFmtId="0" fontId="12" fillId="0" borderId="10" applyNumberFormat="0" applyFill="0" applyAlignment="0" applyProtection="0"/>
    <xf numFmtId="0" fontId="13" fillId="10" borderId="11" applyNumberFormat="0" applyAlignment="0" applyProtection="0"/>
    <xf numFmtId="0" fontId="14" fillId="0" borderId="0" applyNumberFormat="0" applyFill="0" applyBorder="0" applyAlignment="0" applyProtection="0"/>
    <xf numFmtId="0" fontId="3" fillId="11" borderId="12" applyNumberFormat="0" applyFont="0" applyAlignment="0" applyProtection="0"/>
    <xf numFmtId="0" fontId="15" fillId="0" borderId="0" applyNumberFormat="0" applyFill="0" applyBorder="0" applyAlignment="0" applyProtection="0"/>
    <xf numFmtId="0" fontId="16" fillId="0" borderId="13" applyNumberFormat="0" applyFill="0" applyAlignment="0" applyProtection="0"/>
    <xf numFmtId="0" fontId="17"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17"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17"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7"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7"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17"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49" fontId="22" fillId="36" borderId="17" applyNumberFormat="0" applyAlignment="0"/>
    <xf numFmtId="0" fontId="21" fillId="0" borderId="0"/>
    <xf numFmtId="0" fontId="21" fillId="0" borderId="0"/>
    <xf numFmtId="0" fontId="21" fillId="0" borderId="0"/>
    <xf numFmtId="9" fontId="19" fillId="0" borderId="0" applyFont="0" applyFill="0" applyBorder="0" applyAlignment="0" applyProtection="0"/>
    <xf numFmtId="9" fontId="19" fillId="0" borderId="0" applyFont="0" applyFill="0" applyBorder="0" applyAlignment="0" applyProtection="0"/>
    <xf numFmtId="0" fontId="20" fillId="0" borderId="0"/>
    <xf numFmtId="164" fontId="23" fillId="0" borderId="0"/>
    <xf numFmtId="164" fontId="24" fillId="0" borderId="0"/>
    <xf numFmtId="164" fontId="25" fillId="0" borderId="0" applyFill="0" applyBorder="0">
      <alignment horizontal="center" vertical="center"/>
    </xf>
    <xf numFmtId="0" fontId="23" fillId="0" borderId="0"/>
    <xf numFmtId="0" fontId="25" fillId="0" borderId="0" applyFill="0" applyBorder="0">
      <alignment horizontal="center" vertical="center"/>
    </xf>
    <xf numFmtId="2" fontId="26" fillId="36" borderId="17">
      <alignment horizontal="center" vertical="center" wrapText="1"/>
    </xf>
    <xf numFmtId="0" fontId="27" fillId="12" borderId="0" applyNumberFormat="0" applyBorder="0" applyAlignment="0" applyProtection="0"/>
    <xf numFmtId="44" fontId="19" fillId="0" borderId="0" applyFont="0" applyFill="0" applyBorder="0" applyAlignment="0" applyProtection="0"/>
    <xf numFmtId="0" fontId="28" fillId="0" borderId="0" applyNumberFormat="0" applyFill="0" applyBorder="0" applyAlignment="0" applyProtection="0">
      <alignment vertical="top"/>
      <protection locked="0"/>
    </xf>
    <xf numFmtId="0" fontId="29" fillId="40" borderId="18" applyBorder="0">
      <alignment horizontal="left" vertical="center"/>
    </xf>
    <xf numFmtId="165" fontId="29" fillId="37" borderId="18" applyBorder="0">
      <alignment horizontal="center" vertical="center"/>
    </xf>
    <xf numFmtId="0" fontId="30" fillId="38" borderId="1">
      <alignment horizontal="center" vertical="center" wrapText="1"/>
    </xf>
    <xf numFmtId="0" fontId="19" fillId="0" borderId="0" applyFont="0" applyFill="0" applyBorder="0" applyAlignment="0" applyProtection="0"/>
    <xf numFmtId="164" fontId="3" fillId="0" borderId="0"/>
    <xf numFmtId="0" fontId="31" fillId="0" borderId="0"/>
    <xf numFmtId="164" fontId="31" fillId="0" borderId="0"/>
    <xf numFmtId="0" fontId="24" fillId="0" borderId="0"/>
    <xf numFmtId="0" fontId="24" fillId="0" borderId="0"/>
    <xf numFmtId="0" fontId="31" fillId="0" borderId="0"/>
    <xf numFmtId="0" fontId="31" fillId="0" borderId="0"/>
    <xf numFmtId="164" fontId="3" fillId="0" borderId="0"/>
    <xf numFmtId="0" fontId="32" fillId="0" borderId="19" applyNumberFormat="0" applyFill="0" applyAlignment="0" applyProtection="0"/>
    <xf numFmtId="0" fontId="33" fillId="0" borderId="0"/>
    <xf numFmtId="49" fontId="22" fillId="36" borderId="17" applyNumberFormat="0" applyAlignment="0"/>
    <xf numFmtId="0" fontId="21" fillId="0" borderId="0"/>
    <xf numFmtId="0" fontId="21" fillId="0" borderId="0"/>
    <xf numFmtId="9" fontId="19" fillId="0" borderId="0" applyFont="0" applyFill="0" applyBorder="0" applyAlignment="0" applyProtection="0"/>
    <xf numFmtId="2" fontId="26" fillId="36" borderId="17">
      <alignment horizontal="center" vertical="center" wrapText="1"/>
    </xf>
    <xf numFmtId="44" fontId="19"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4" fillId="0" borderId="0"/>
    <xf numFmtId="0" fontId="21"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36" fillId="39" borderId="20"/>
    <xf numFmtId="0" fontId="37" fillId="0" borderId="0"/>
    <xf numFmtId="40" fontId="38" fillId="0" borderId="0" applyFont="0" applyFill="0" applyBorder="0" applyAlignment="0" applyProtection="0"/>
    <xf numFmtId="43"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9" fillId="0" borderId="0" applyNumberFormat="0" applyFill="0" applyBorder="0" applyAlignment="0" applyProtection="0"/>
    <xf numFmtId="0" fontId="40" fillId="7"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9" fontId="19" fillId="0" borderId="0" applyFont="0" applyFill="0" applyBorder="0" applyAlignment="0" applyProtection="0"/>
    <xf numFmtId="40" fontId="37" fillId="0" borderId="0" applyFont="0" applyFill="0" applyBorder="0" applyAlignment="0" applyProtection="0"/>
    <xf numFmtId="0" fontId="47" fillId="0" borderId="0"/>
    <xf numFmtId="40" fontId="37" fillId="0" borderId="0" applyFont="0" applyFill="0" applyBorder="0" applyAlignment="0" applyProtection="0"/>
    <xf numFmtId="9" fontId="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0" fontId="34"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0" fontId="37"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47" fillId="0" borderId="0"/>
    <xf numFmtId="0" fontId="37" fillId="0" borderId="0"/>
    <xf numFmtId="0" fontId="37" fillId="0" borderId="0"/>
  </cellStyleXfs>
  <cellXfs count="176">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18" fillId="4" borderId="14" xfId="0" applyFont="1" applyFill="1" applyBorder="1" applyAlignment="1">
      <alignment horizontal="center" vertical="center" wrapText="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0" fontId="44" fillId="44" borderId="23" xfId="0" applyFont="1" applyFill="1" applyBorder="1" applyAlignment="1">
      <alignment horizontal="center" vertical="center" wrapText="1"/>
    </xf>
    <xf numFmtId="0" fontId="42" fillId="4" borderId="2" xfId="0" applyFont="1" applyFill="1" applyBorder="1" applyAlignment="1">
      <alignment horizontal="center" vertical="center" wrapText="1"/>
    </xf>
    <xf numFmtId="0" fontId="0" fillId="0" borderId="0" xfId="0" applyFont="1" applyAlignment="1">
      <alignment horizontal="left" vertical="center" wrapText="1"/>
    </xf>
    <xf numFmtId="0" fontId="42" fillId="4" borderId="3" xfId="0" applyFont="1" applyFill="1" applyBorder="1" applyAlignment="1">
      <alignment horizontal="left" vertical="center" wrapText="1"/>
    </xf>
    <xf numFmtId="10" fontId="42" fillId="42" borderId="17" xfId="0" applyNumberFormat="1" applyFont="1" applyFill="1" applyBorder="1" applyAlignment="1" applyProtection="1">
      <alignment horizontal="center" vertical="center" wrapText="1"/>
      <protection hidden="1"/>
    </xf>
    <xf numFmtId="0" fontId="43" fillId="0" borderId="0" xfId="0" applyFont="1" applyAlignment="1">
      <alignment vertical="center" wrapText="1"/>
    </xf>
    <xf numFmtId="4" fontId="42" fillId="41" borderId="17" xfId="0" applyNumberFormat="1" applyFont="1" applyFill="1" applyBorder="1" applyAlignment="1" applyProtection="1">
      <alignment horizontal="center" vertical="center" wrapText="1"/>
      <protection hidden="1"/>
    </xf>
    <xf numFmtId="0" fontId="42" fillId="0" borderId="0" xfId="0" applyFont="1" applyAlignment="1">
      <alignment vertical="center" wrapText="1"/>
    </xf>
    <xf numFmtId="10" fontId="43" fillId="0" borderId="0" xfId="166" applyNumberFormat="1" applyFont="1" applyAlignment="1">
      <alignment vertical="center" wrapText="1"/>
    </xf>
    <xf numFmtId="0" fontId="43" fillId="41" borderId="0" xfId="0" applyFont="1" applyFill="1" applyAlignment="1">
      <alignment vertical="center" wrapText="1"/>
    </xf>
    <xf numFmtId="168" fontId="43" fillId="0" borderId="0" xfId="166" applyNumberFormat="1" applyFont="1" applyAlignment="1">
      <alignment vertical="center" wrapText="1"/>
    </xf>
    <xf numFmtId="0" fontId="1" fillId="46" borderId="36" xfId="0" applyFont="1" applyFill="1" applyBorder="1" applyAlignment="1" applyProtection="1">
      <alignment horizontal="left" vertical="center" wrapText="1"/>
      <protection hidden="1"/>
    </xf>
    <xf numFmtId="0" fontId="16" fillId="0" borderId="0" xfId="0" applyFont="1" applyAlignment="1">
      <alignment horizontal="left" vertical="center" wrapText="1"/>
    </xf>
    <xf numFmtId="0" fontId="16" fillId="0" borderId="0" xfId="0" applyFont="1" applyAlignment="1">
      <alignment vertical="center" wrapText="1"/>
    </xf>
    <xf numFmtId="0" fontId="16" fillId="0" borderId="0" xfId="0" applyFont="1" applyBorder="1" applyAlignment="1">
      <alignment horizontal="lef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49" fillId="47" borderId="41" xfId="0" applyFont="1" applyFill="1" applyBorder="1" applyAlignment="1">
      <alignment vertical="center" wrapText="1"/>
    </xf>
    <xf numFmtId="0" fontId="0" fillId="0" borderId="0" xfId="0" applyFont="1" applyBorder="1" applyAlignment="1">
      <alignment horizontal="left" vertical="center" wrapText="1"/>
    </xf>
    <xf numFmtId="0" fontId="50" fillId="47" borderId="42" xfId="0" applyFont="1" applyFill="1" applyBorder="1" applyAlignment="1">
      <alignment vertical="center" wrapText="1"/>
    </xf>
    <xf numFmtId="0" fontId="50" fillId="47" borderId="41" xfId="0" applyFont="1" applyFill="1" applyBorder="1" applyAlignment="1">
      <alignment vertical="center" wrapText="1"/>
    </xf>
    <xf numFmtId="10" fontId="49" fillId="47" borderId="41" xfId="166" applyNumberFormat="1" applyFont="1" applyFill="1" applyBorder="1" applyAlignment="1">
      <alignment vertical="center" wrapText="1"/>
    </xf>
    <xf numFmtId="0" fontId="48" fillId="47" borderId="41" xfId="0" applyFont="1" applyFill="1" applyBorder="1" applyAlignment="1">
      <alignment vertical="center"/>
    </xf>
    <xf numFmtId="0" fontId="48" fillId="47" borderId="40" xfId="0" applyFont="1" applyFill="1" applyBorder="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18" fillId="4" borderId="3" xfId="0" applyFont="1" applyFill="1" applyBorder="1" applyAlignment="1">
      <alignment horizontal="center" vertical="center" wrapText="1"/>
    </xf>
    <xf numFmtId="0" fontId="51" fillId="0" borderId="0" xfId="0" applyFont="1" applyAlignment="1">
      <alignment vertical="center" wrapText="1"/>
    </xf>
    <xf numFmtId="0" fontId="14" fillId="0" borderId="0" xfId="0" applyFont="1" applyAlignment="1">
      <alignment vertical="center" wrapText="1"/>
    </xf>
    <xf numFmtId="4" fontId="18" fillId="46" borderId="14" xfId="0" applyNumberFormat="1" applyFont="1" applyFill="1" applyBorder="1" applyAlignment="1" applyProtection="1">
      <alignment horizontal="left" vertical="center" wrapText="1"/>
      <protection hidden="1"/>
    </xf>
    <xf numFmtId="4" fontId="18" fillId="46" borderId="15" xfId="0" applyNumberFormat="1" applyFont="1" applyFill="1" applyBorder="1" applyAlignment="1" applyProtection="1">
      <alignment horizontal="left" vertical="center" wrapText="1"/>
      <protection hidden="1"/>
    </xf>
    <xf numFmtId="4" fontId="18" fillId="46" borderId="27" xfId="0" applyNumberFormat="1" applyFont="1" applyFill="1" applyBorder="1" applyAlignment="1" applyProtection="1">
      <alignment horizontal="left" vertical="center" wrapText="1"/>
      <protection hidden="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18" fillId="0" borderId="0" xfId="0" applyFont="1" applyFill="1" applyBorder="1" applyAlignment="1">
      <alignment horizontal="center" vertical="center" wrapText="1"/>
    </xf>
    <xf numFmtId="10" fontId="18" fillId="0" borderId="0" xfId="0" applyNumberFormat="1" applyFont="1" applyFill="1" applyBorder="1" applyAlignment="1" applyProtection="1">
      <alignment vertical="center" wrapText="1"/>
      <protection hidden="1"/>
    </xf>
    <xf numFmtId="10" fontId="1" fillId="0" borderId="0" xfId="0" applyNumberFormat="1" applyFont="1" applyFill="1" applyBorder="1" applyAlignment="1" applyProtection="1">
      <alignment horizontal="center" vertical="center" wrapText="1"/>
      <protection hidden="1"/>
    </xf>
    <xf numFmtId="0" fontId="18" fillId="46" borderId="3" xfId="0" applyFont="1" applyFill="1" applyBorder="1" applyAlignment="1" applyProtection="1">
      <alignment horizontal="center" vertical="center" wrapText="1"/>
      <protection hidden="1"/>
    </xf>
    <xf numFmtId="0" fontId="1" fillId="46" borderId="3" xfId="0" applyFont="1" applyFill="1" applyBorder="1" applyAlignment="1" applyProtection="1">
      <alignment horizontal="left" vertical="center" wrapText="1"/>
      <protection hidden="1"/>
    </xf>
    <xf numFmtId="0" fontId="18" fillId="46" borderId="0" xfId="0" applyFont="1" applyFill="1" applyBorder="1" applyAlignment="1" applyProtection="1">
      <alignment horizontal="center" vertical="center" wrapText="1"/>
      <protection hidden="1"/>
    </xf>
    <xf numFmtId="0" fontId="1" fillId="46" borderId="0" xfId="0" applyFont="1" applyFill="1" applyBorder="1" applyAlignment="1" applyProtection="1">
      <alignment horizontal="left" vertical="center" wrapText="1"/>
      <protection hidden="1"/>
    </xf>
    <xf numFmtId="0" fontId="18" fillId="46" borderId="4" xfId="0" applyFont="1" applyFill="1" applyBorder="1" applyAlignment="1" applyProtection="1">
      <alignment horizontal="center" vertical="center" wrapText="1"/>
      <protection hidden="1"/>
    </xf>
    <xf numFmtId="0" fontId="1" fillId="46" borderId="4" xfId="0" applyFont="1" applyFill="1" applyBorder="1" applyAlignment="1" applyProtection="1">
      <alignment horizontal="left" vertical="center" wrapText="1"/>
      <protection hidden="1"/>
    </xf>
    <xf numFmtId="0" fontId="51" fillId="0" borderId="0" xfId="0" applyFont="1" applyAlignment="1">
      <alignment horizontal="left" vertical="center" wrapText="1"/>
    </xf>
    <xf numFmtId="4" fontId="42" fillId="2" borderId="14" xfId="0" applyNumberFormat="1" applyFont="1" applyFill="1" applyBorder="1" applyAlignment="1" applyProtection="1">
      <alignment horizontal="left" vertical="center" wrapText="1"/>
      <protection hidden="1"/>
    </xf>
    <xf numFmtId="4" fontId="42" fillId="2" borderId="16" xfId="0" applyNumberFormat="1" applyFont="1" applyFill="1" applyBorder="1" applyAlignment="1" applyProtection="1">
      <alignment horizontal="left" vertical="center" wrapText="1"/>
      <protection hidden="1"/>
    </xf>
    <xf numFmtId="0" fontId="53" fillId="0" borderId="0" xfId="0" applyFont="1" applyAlignment="1">
      <alignment vertical="center"/>
    </xf>
    <xf numFmtId="0" fontId="52" fillId="0" borderId="0" xfId="0" applyFont="1" applyAlignment="1">
      <alignment vertical="center"/>
    </xf>
    <xf numFmtId="0" fontId="14" fillId="0" borderId="0" xfId="0" applyFont="1" applyAlignment="1">
      <alignment vertical="center"/>
    </xf>
    <xf numFmtId="0" fontId="0" fillId="0" borderId="0" xfId="0" applyBorder="1" applyAlignment="1">
      <alignment vertical="center"/>
    </xf>
    <xf numFmtId="0" fontId="0" fillId="0" borderId="0" xfId="0" applyFont="1" applyAlignment="1">
      <alignment vertical="center" wrapText="1"/>
    </xf>
    <xf numFmtId="0" fontId="0" fillId="0" borderId="0" xfId="0" applyFont="1" applyAlignment="1">
      <alignment vertical="center"/>
    </xf>
    <xf numFmtId="0" fontId="0" fillId="0" borderId="0" xfId="0" applyAlignment="1">
      <alignment vertical="center"/>
    </xf>
    <xf numFmtId="0" fontId="0" fillId="0" borderId="0" xfId="0" applyBorder="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0" fillId="0" borderId="0" xfId="0" applyFont="1" applyBorder="1" applyAlignment="1">
      <alignment horizontal="left" vertical="center" wrapText="1"/>
    </xf>
    <xf numFmtId="0" fontId="0" fillId="0" borderId="0" xfId="0" applyFont="1" applyAlignment="1">
      <alignment horizontal="left" vertical="center" wrapText="1"/>
    </xf>
    <xf numFmtId="0" fontId="0" fillId="0" borderId="0" xfId="0" applyAlignment="1">
      <alignment vertical="center" wrapText="1"/>
    </xf>
    <xf numFmtId="0" fontId="43" fillId="0" borderId="0" xfId="0" applyFont="1" applyAlignment="1">
      <alignment vertical="center" wrapText="1"/>
    </xf>
    <xf numFmtId="0" fontId="16" fillId="0" borderId="0" xfId="0" applyFont="1" applyAlignment="1">
      <alignment horizontal="left" vertical="center"/>
    </xf>
    <xf numFmtId="0" fontId="16" fillId="0" borderId="0" xfId="0" applyFont="1" applyAlignment="1">
      <alignment vertical="center" wrapText="1"/>
    </xf>
    <xf numFmtId="0" fontId="16" fillId="0" borderId="0" xfId="0" applyFont="1" applyBorder="1" applyAlignment="1">
      <alignment horizontal="left" vertical="center" wrapText="1"/>
    </xf>
    <xf numFmtId="0" fontId="0" fillId="0" borderId="0" xfId="0" applyFont="1" applyAlignment="1">
      <alignment horizontal="right" vertical="center" wrapText="1"/>
    </xf>
    <xf numFmtId="0" fontId="0" fillId="0" borderId="0" xfId="0" applyFont="1" applyBorder="1"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xf>
    <xf numFmtId="10" fontId="42" fillId="2" borderId="43" xfId="0" applyNumberFormat="1" applyFont="1" applyFill="1" applyBorder="1" applyAlignment="1" applyProtection="1">
      <alignment horizontal="left" vertical="center" wrapText="1"/>
      <protection hidden="1"/>
    </xf>
    <xf numFmtId="10" fontId="42" fillId="2" borderId="44" xfId="0" applyNumberFormat="1" applyFont="1" applyFill="1" applyBorder="1" applyAlignment="1" applyProtection="1">
      <alignment horizontal="left" vertical="center" wrapText="1"/>
      <protection hidden="1"/>
    </xf>
    <xf numFmtId="10" fontId="42" fillId="2" borderId="28" xfId="0" applyNumberFormat="1" applyFont="1" applyFill="1" applyBorder="1" applyAlignment="1" applyProtection="1">
      <alignment horizontal="left" vertical="center" wrapText="1"/>
      <protection hidden="1"/>
    </xf>
    <xf numFmtId="0" fontId="43" fillId="0" borderId="29" xfId="0" applyFont="1" applyFill="1" applyBorder="1" applyAlignment="1" applyProtection="1">
      <alignment horizontal="left" vertical="center" wrapText="1"/>
      <protection hidden="1"/>
    </xf>
    <xf numFmtId="0" fontId="43" fillId="0" borderId="30" xfId="0" applyFont="1" applyFill="1" applyBorder="1" applyAlignment="1" applyProtection="1">
      <alignment horizontal="left" vertical="center" wrapText="1"/>
      <protection hidden="1"/>
    </xf>
    <xf numFmtId="0" fontId="43" fillId="0" borderId="31" xfId="0" applyFont="1" applyFill="1" applyBorder="1" applyAlignment="1" applyProtection="1">
      <alignment horizontal="left" vertical="center" wrapText="1"/>
      <protection hidden="1"/>
    </xf>
    <xf numFmtId="10" fontId="42" fillId="2" borderId="40" xfId="0" applyNumberFormat="1" applyFont="1" applyFill="1" applyBorder="1" applyAlignment="1" applyProtection="1">
      <alignment horizontal="left" vertical="center" wrapText="1"/>
      <protection hidden="1"/>
    </xf>
    <xf numFmtId="0" fontId="43" fillId="0" borderId="45" xfId="0" applyFont="1" applyFill="1" applyBorder="1" applyAlignment="1" applyProtection="1">
      <alignment horizontal="left" vertical="center" wrapText="1"/>
      <protection hidden="1"/>
    </xf>
    <xf numFmtId="10" fontId="42" fillId="41" borderId="21" xfId="162" applyNumberFormat="1" applyFont="1" applyFill="1" applyBorder="1" applyAlignment="1" applyProtection="1">
      <alignment horizontal="center" vertical="center" wrapText="1"/>
      <protection hidden="1"/>
    </xf>
    <xf numFmtId="10" fontId="42" fillId="41" borderId="22" xfId="162" applyNumberFormat="1" applyFont="1" applyFill="1" applyBorder="1" applyAlignment="1" applyProtection="1">
      <alignment horizontal="center" vertical="center" wrapText="1"/>
      <protection hidden="1"/>
    </xf>
    <xf numFmtId="0" fontId="44" fillId="44" borderId="14" xfId="0" applyFont="1" applyFill="1" applyBorder="1" applyAlignment="1">
      <alignment horizontal="center" vertical="center" wrapText="1"/>
    </xf>
    <xf numFmtId="10" fontId="43" fillId="48" borderId="17" xfId="0" applyNumberFormat="1" applyFont="1" applyFill="1" applyBorder="1" applyAlignment="1" applyProtection="1">
      <alignment horizontal="center" vertical="center" wrapText="1"/>
      <protection hidden="1"/>
    </xf>
    <xf numFmtId="0" fontId="43" fillId="48" borderId="17" xfId="0" applyFont="1" applyFill="1" applyBorder="1" applyAlignment="1">
      <alignment horizontal="center" vertical="center" wrapText="1"/>
    </xf>
    <xf numFmtId="0" fontId="43" fillId="48" borderId="17" xfId="0" applyFont="1" applyFill="1" applyBorder="1" applyAlignment="1">
      <alignment vertical="center" wrapText="1"/>
    </xf>
    <xf numFmtId="0" fontId="43" fillId="48" borderId="0" xfId="0" applyFont="1" applyFill="1" applyAlignment="1">
      <alignment vertical="center" wrapText="1"/>
    </xf>
    <xf numFmtId="10" fontId="43" fillId="0" borderId="0" xfId="0" applyNumberFormat="1" applyFont="1" applyAlignment="1">
      <alignment horizontal="center" vertical="center" wrapText="1"/>
    </xf>
    <xf numFmtId="0" fontId="43" fillId="48" borderId="0" xfId="0" applyFont="1" applyFill="1" applyAlignment="1">
      <alignment vertical="center"/>
    </xf>
    <xf numFmtId="0" fontId="48" fillId="47" borderId="41" xfId="0" applyFont="1" applyFill="1" applyBorder="1" applyAlignment="1">
      <alignment horizontal="left" vertical="center"/>
    </xf>
    <xf numFmtId="0" fontId="48" fillId="47" borderId="42" xfId="0" applyFont="1" applyFill="1" applyBorder="1" applyAlignment="1">
      <alignment horizontal="left" vertical="center"/>
    </xf>
    <xf numFmtId="10" fontId="43" fillId="4" borderId="35" xfId="0" applyNumberFormat="1" applyFont="1" applyFill="1" applyBorder="1" applyAlignment="1" applyProtection="1">
      <alignment horizontal="center" vertical="center" wrapText="1"/>
      <protection hidden="1"/>
    </xf>
    <xf numFmtId="10" fontId="43" fillId="4" borderId="39" xfId="0" applyNumberFormat="1" applyFont="1" applyFill="1" applyBorder="1" applyAlignment="1" applyProtection="1">
      <alignment horizontal="center" vertical="center" wrapText="1"/>
      <protection hidden="1"/>
    </xf>
    <xf numFmtId="10" fontId="43" fillId="2" borderId="46" xfId="0" applyNumberFormat="1" applyFont="1" applyFill="1" applyBorder="1" applyAlignment="1" applyProtection="1">
      <alignment horizontal="center" vertical="center" wrapText="1"/>
      <protection hidden="1"/>
    </xf>
    <xf numFmtId="10" fontId="43" fillId="2" borderId="47" xfId="0" applyNumberFormat="1" applyFont="1" applyFill="1" applyBorder="1" applyAlignment="1" applyProtection="1">
      <alignment horizontal="center" vertical="center" wrapText="1"/>
      <protection hidden="1"/>
    </xf>
    <xf numFmtId="10" fontId="43" fillId="2" borderId="48" xfId="0" applyNumberFormat="1" applyFont="1" applyFill="1" applyBorder="1" applyAlignment="1" applyProtection="1">
      <alignment horizontal="center" vertical="center" wrapText="1"/>
      <protection hidden="1"/>
    </xf>
    <xf numFmtId="10" fontId="43" fillId="2" borderId="49" xfId="0" applyNumberFormat="1" applyFont="1" applyFill="1" applyBorder="1" applyAlignment="1" applyProtection="1">
      <alignment horizontal="center" vertical="center" wrapText="1"/>
      <protection hidden="1"/>
    </xf>
    <xf numFmtId="10" fontId="43" fillId="4" borderId="50" xfId="0" applyNumberFormat="1" applyFont="1" applyFill="1" applyBorder="1" applyAlignment="1" applyProtection="1">
      <alignment horizontal="center" vertical="center" wrapText="1"/>
      <protection hidden="1"/>
    </xf>
    <xf numFmtId="10" fontId="43" fillId="4" borderId="51" xfId="0" applyNumberFormat="1" applyFont="1" applyFill="1" applyBorder="1" applyAlignment="1" applyProtection="1">
      <alignment horizontal="center" vertical="center" wrapText="1"/>
      <protection hidden="1"/>
    </xf>
    <xf numFmtId="0" fontId="1" fillId="2" borderId="14" xfId="0" applyFont="1" applyFill="1" applyBorder="1" applyAlignment="1" applyProtection="1">
      <alignment horizontal="center" vertical="center" wrapText="1"/>
      <protection hidden="1"/>
    </xf>
    <xf numFmtId="0" fontId="1" fillId="2" borderId="15" xfId="0" applyFont="1" applyFill="1" applyBorder="1" applyAlignment="1" applyProtection="1">
      <alignment horizontal="center" vertical="center" wrapText="1"/>
      <protection hidden="1"/>
    </xf>
    <xf numFmtId="0" fontId="1" fillId="2" borderId="16" xfId="0" applyFont="1" applyFill="1" applyBorder="1" applyAlignment="1" applyProtection="1">
      <alignment horizontal="center" vertical="center" wrapText="1"/>
      <protection hidden="1"/>
    </xf>
    <xf numFmtId="1" fontId="41" fillId="0" borderId="0" xfId="0" applyNumberFormat="1" applyFont="1" applyFill="1" applyBorder="1" applyAlignment="1" applyProtection="1">
      <alignment horizontal="center" vertical="center" wrapText="1"/>
      <protection hidden="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0" fontId="18" fillId="4" borderId="3" xfId="0" applyFont="1" applyFill="1" applyBorder="1" applyAlignment="1">
      <alignment horizontal="center" vertical="center" wrapText="1"/>
    </xf>
    <xf numFmtId="4" fontId="18" fillId="46" borderId="14" xfId="0" applyNumberFormat="1" applyFont="1" applyFill="1" applyBorder="1" applyAlignment="1" applyProtection="1">
      <alignment horizontal="left" vertical="center" wrapText="1"/>
      <protection hidden="1"/>
    </xf>
    <xf numFmtId="4" fontId="18" fillId="46" borderId="16" xfId="0" applyNumberFormat="1" applyFont="1" applyFill="1" applyBorder="1" applyAlignment="1" applyProtection="1">
      <alignment horizontal="left" vertical="center" wrapText="1"/>
      <protection hidden="1"/>
    </xf>
    <xf numFmtId="0" fontId="13" fillId="3" borderId="14" xfId="0" applyFont="1" applyFill="1" applyBorder="1" applyAlignment="1">
      <alignment horizontal="center" vertical="center" textRotation="90" wrapText="1"/>
    </xf>
    <xf numFmtId="0" fontId="13" fillId="3" borderId="15" xfId="0" applyFont="1" applyFill="1" applyBorder="1" applyAlignment="1">
      <alignment horizontal="center" vertical="center" textRotation="90" wrapText="1"/>
    </xf>
    <xf numFmtId="0" fontId="13" fillId="3" borderId="16" xfId="0" applyFont="1" applyFill="1" applyBorder="1" applyAlignment="1">
      <alignment horizontal="center" vertical="center" textRotation="90" wrapText="1"/>
    </xf>
    <xf numFmtId="0" fontId="2" fillId="46" borderId="36" xfId="0" applyFont="1" applyFill="1" applyBorder="1" applyAlignment="1">
      <alignment horizontal="center" vertical="center" textRotation="90" wrapText="1"/>
    </xf>
    <xf numFmtId="0" fontId="2" fillId="46" borderId="37" xfId="0" applyFont="1" applyFill="1" applyBorder="1" applyAlignment="1">
      <alignment horizontal="center" vertical="center" textRotation="90" wrapText="1"/>
    </xf>
    <xf numFmtId="0" fontId="2" fillId="46" borderId="38" xfId="0" applyFont="1" applyFill="1" applyBorder="1" applyAlignment="1">
      <alignment horizontal="center" vertical="center" textRotation="90" wrapText="1"/>
    </xf>
    <xf numFmtId="4" fontId="18" fillId="46" borderId="15" xfId="0" applyNumberFormat="1" applyFont="1" applyFill="1" applyBorder="1" applyAlignment="1" applyProtection="1">
      <alignment horizontal="left" vertical="center" wrapText="1"/>
      <protection hidden="1"/>
    </xf>
    <xf numFmtId="0" fontId="42" fillId="4" borderId="3" xfId="0" applyFont="1" applyFill="1" applyBorder="1" applyAlignment="1">
      <alignment horizontal="center" vertical="center" wrapText="1"/>
    </xf>
    <xf numFmtId="0" fontId="42" fillId="2" borderId="14" xfId="0" applyFont="1" applyFill="1" applyBorder="1" applyAlignment="1">
      <alignment horizontal="center" vertical="center" textRotation="90" wrapText="1"/>
    </xf>
    <xf numFmtId="0" fontId="42" fillId="2" borderId="15" xfId="0" applyFont="1" applyFill="1" applyBorder="1" applyAlignment="1">
      <alignment horizontal="center" vertical="center" textRotation="90" wrapText="1"/>
    </xf>
    <xf numFmtId="0" fontId="42" fillId="2" borderId="16" xfId="0" applyFont="1" applyFill="1" applyBorder="1" applyAlignment="1">
      <alignment horizontal="center" vertical="center" textRotation="90" wrapText="1"/>
    </xf>
    <xf numFmtId="10" fontId="42" fillId="4" borderId="3" xfId="0" applyNumberFormat="1" applyFont="1" applyFill="1" applyBorder="1" applyAlignment="1" applyProtection="1">
      <alignment horizontal="center" vertical="center" wrapText="1"/>
      <protection hidden="1"/>
    </xf>
    <xf numFmtId="10" fontId="42" fillId="48" borderId="0" xfId="0" applyNumberFormat="1" applyFont="1" applyFill="1" applyBorder="1" applyAlignment="1">
      <alignment horizontal="center" vertical="center" wrapText="1"/>
    </xf>
    <xf numFmtId="10" fontId="42" fillId="48" borderId="4" xfId="0" applyNumberFormat="1" applyFont="1" applyFill="1" applyBorder="1" applyAlignment="1">
      <alignment horizontal="center" vertical="center" wrapText="1"/>
    </xf>
    <xf numFmtId="10" fontId="42" fillId="2" borderId="14" xfId="0" applyNumberFormat="1" applyFont="1" applyFill="1" applyBorder="1" applyAlignment="1" applyProtection="1">
      <alignment horizontal="center" vertical="center" wrapText="1"/>
      <protection hidden="1"/>
    </xf>
    <xf numFmtId="10" fontId="42" fillId="2" borderId="15" xfId="0" applyNumberFormat="1" applyFont="1" applyFill="1" applyBorder="1" applyAlignment="1" applyProtection="1">
      <alignment horizontal="center" vertical="center" wrapText="1"/>
      <protection hidden="1"/>
    </xf>
    <xf numFmtId="10" fontId="42" fillId="2" borderId="16" xfId="0" applyNumberFormat="1" applyFont="1" applyFill="1" applyBorder="1" applyAlignment="1" applyProtection="1">
      <alignment horizontal="center" vertical="center" wrapText="1"/>
      <protection hidden="1"/>
    </xf>
    <xf numFmtId="4" fontId="42" fillId="2" borderId="14" xfId="0" applyNumberFormat="1" applyFont="1" applyFill="1" applyBorder="1" applyAlignment="1" applyProtection="1">
      <alignment horizontal="left" vertical="center" wrapText="1"/>
      <protection hidden="1"/>
    </xf>
    <xf numFmtId="4" fontId="42" fillId="2" borderId="16" xfId="0" applyNumberFormat="1" applyFont="1" applyFill="1" applyBorder="1" applyAlignment="1" applyProtection="1">
      <alignment horizontal="left" vertical="center" wrapText="1"/>
      <protection hidden="1"/>
    </xf>
    <xf numFmtId="4" fontId="42" fillId="2" borderId="15" xfId="0" applyNumberFormat="1" applyFont="1" applyFill="1" applyBorder="1" applyAlignment="1" applyProtection="1">
      <alignment horizontal="left" vertical="center" wrapText="1"/>
      <protection hidden="1"/>
    </xf>
    <xf numFmtId="0" fontId="43" fillId="48" borderId="17" xfId="0" applyFont="1" applyFill="1" applyBorder="1" applyAlignment="1" applyProtection="1">
      <alignment horizontal="left" vertical="center" wrapText="1"/>
      <protection hidden="1"/>
    </xf>
    <xf numFmtId="10" fontId="42" fillId="41" borderId="21" xfId="162" applyNumberFormat="1" applyFont="1" applyFill="1" applyBorder="1" applyAlignment="1" applyProtection="1">
      <alignment horizontal="center" vertical="center" wrapText="1"/>
      <protection hidden="1"/>
    </xf>
    <xf numFmtId="10" fontId="42" fillId="41" borderId="22" xfId="162" applyNumberFormat="1" applyFont="1" applyFill="1" applyBorder="1" applyAlignment="1" applyProtection="1">
      <alignment horizontal="center" vertical="center" wrapText="1"/>
      <protection hidden="1"/>
    </xf>
    <xf numFmtId="0" fontId="0" fillId="0" borderId="0" xfId="0" applyFont="1" applyBorder="1" applyAlignment="1">
      <alignment horizontal="left" vertical="center" wrapText="1"/>
    </xf>
    <xf numFmtId="0" fontId="0" fillId="0" borderId="0" xfId="0" applyBorder="1" applyAlignment="1">
      <alignment horizontal="left" vertical="center" wrapText="1"/>
    </xf>
    <xf numFmtId="0" fontId="16" fillId="0" borderId="40" xfId="0" applyFont="1" applyBorder="1" applyAlignment="1">
      <alignment horizontal="left" vertical="center" wrapText="1"/>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0" fillId="0" borderId="0" xfId="0" applyAlignment="1">
      <alignment horizontal="right" vertical="center" wrapText="1"/>
    </xf>
    <xf numFmtId="0" fontId="16" fillId="0" borderId="40" xfId="0" applyFont="1" applyFill="1" applyBorder="1" applyAlignment="1">
      <alignment horizontal="left" vertical="center" wrapText="1"/>
    </xf>
    <xf numFmtId="0" fontId="16" fillId="0" borderId="41" xfId="0" applyFont="1" applyFill="1" applyBorder="1" applyAlignment="1">
      <alignment horizontal="left" vertical="center" wrapText="1"/>
    </xf>
    <xf numFmtId="0" fontId="16" fillId="0" borderId="42" xfId="0" applyFont="1" applyFill="1" applyBorder="1" applyAlignment="1">
      <alignment horizontal="left" vertical="center" wrapText="1"/>
    </xf>
    <xf numFmtId="0" fontId="16"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51" fillId="0" borderId="0" xfId="0" applyFont="1" applyAlignment="1">
      <alignment horizontal="left" vertical="center" wrapText="1"/>
    </xf>
    <xf numFmtId="0" fontId="0" fillId="0" borderId="0" xfId="0" applyAlignment="1">
      <alignment horizontal="left" vertical="center"/>
    </xf>
    <xf numFmtId="0" fontId="0" fillId="0" borderId="0" xfId="0" applyBorder="1" applyAlignment="1">
      <alignment horizontal="left" vertical="center"/>
    </xf>
    <xf numFmtId="0" fontId="51" fillId="0" borderId="0" xfId="0" applyFont="1" applyAlignment="1">
      <alignment horizontal="left" vertical="center"/>
    </xf>
    <xf numFmtId="10" fontId="42" fillId="41" borderId="21" xfId="162" applyNumberFormat="1" applyFont="1" applyFill="1" applyBorder="1" applyAlignment="1" applyProtection="1">
      <alignment horizontal="center" vertical="center" wrapText="1"/>
      <protection locked="0" hidden="1"/>
    </xf>
    <xf numFmtId="10" fontId="42" fillId="41" borderId="22" xfId="162" applyNumberFormat="1" applyFont="1" applyFill="1" applyBorder="1" applyAlignment="1" applyProtection="1">
      <alignment horizontal="center" vertical="center" wrapText="1"/>
      <protection locked="0" hidden="1"/>
    </xf>
    <xf numFmtId="0" fontId="43" fillId="0" borderId="0" xfId="0" applyFont="1" applyAlignment="1" applyProtection="1">
      <alignment vertical="center" wrapText="1"/>
      <protection locked="0"/>
    </xf>
    <xf numFmtId="0" fontId="42" fillId="47" borderId="17" xfId="0" applyFont="1" applyFill="1" applyBorder="1" applyAlignment="1" applyProtection="1">
      <alignment horizontal="center" vertical="center" wrapText="1"/>
      <protection locked="0" hidden="1"/>
    </xf>
    <xf numFmtId="0" fontId="43" fillId="0" borderId="0" xfId="0" applyFont="1" applyFill="1" applyAlignment="1" applyProtection="1">
      <alignment vertical="center" wrapText="1"/>
      <protection locked="0"/>
    </xf>
    <xf numFmtId="10" fontId="42" fillId="41" borderId="24" xfId="162" applyNumberFormat="1" applyFont="1" applyFill="1" applyBorder="1" applyAlignment="1" applyProtection="1">
      <alignment horizontal="center" vertical="center" wrapText="1"/>
      <protection locked="0" hidden="1"/>
    </xf>
    <xf numFmtId="10" fontId="42" fillId="41" borderId="25" xfId="162" applyNumberFormat="1" applyFont="1" applyFill="1" applyBorder="1" applyAlignment="1" applyProtection="1">
      <alignment horizontal="center" vertical="center" wrapText="1"/>
      <protection locked="0" hidden="1"/>
    </xf>
    <xf numFmtId="10" fontId="42" fillId="41" borderId="26" xfId="162" applyNumberFormat="1" applyFont="1" applyFill="1" applyBorder="1" applyAlignment="1" applyProtection="1">
      <alignment horizontal="center" vertical="center" wrapText="1"/>
      <protection locked="0" hidden="1"/>
    </xf>
    <xf numFmtId="10" fontId="42" fillId="45" borderId="21" xfId="162" applyNumberFormat="1" applyFont="1" applyFill="1" applyBorder="1" applyAlignment="1" applyProtection="1">
      <alignment horizontal="center" vertical="center" wrapText="1"/>
      <protection locked="0" hidden="1"/>
    </xf>
    <xf numFmtId="10" fontId="42" fillId="41" borderId="33" xfId="162" applyNumberFormat="1" applyFont="1" applyFill="1" applyBorder="1" applyAlignment="1" applyProtection="1">
      <alignment horizontal="center" vertical="center" wrapText="1"/>
      <protection locked="0" hidden="1"/>
    </xf>
    <xf numFmtId="10" fontId="42" fillId="41" borderId="32" xfId="162" applyNumberFormat="1" applyFont="1" applyFill="1" applyBorder="1" applyAlignment="1" applyProtection="1">
      <alignment horizontal="center" vertical="center" wrapText="1"/>
      <protection locked="0" hidden="1"/>
    </xf>
    <xf numFmtId="10" fontId="42" fillId="41" borderId="34" xfId="162" applyNumberFormat="1" applyFont="1" applyFill="1" applyBorder="1" applyAlignment="1" applyProtection="1">
      <alignment horizontal="center" vertical="center" wrapText="1"/>
      <protection locked="0" hidden="1"/>
    </xf>
    <xf numFmtId="10" fontId="42" fillId="45" borderId="22" xfId="162" applyNumberFormat="1" applyFont="1" applyFill="1" applyBorder="1" applyAlignment="1" applyProtection="1">
      <alignment horizontal="center" vertical="center" wrapText="1"/>
      <protection locked="0" hidden="1"/>
    </xf>
    <xf numFmtId="0" fontId="45" fillId="0" borderId="21" xfId="0" applyFont="1" applyBorder="1" applyAlignment="1" applyProtection="1">
      <alignment horizontal="center" vertical="center" wrapText="1"/>
      <protection locked="0"/>
    </xf>
    <xf numFmtId="10" fontId="43" fillId="45" borderId="0" xfId="0" applyNumberFormat="1" applyFont="1" applyFill="1" applyAlignment="1" applyProtection="1">
      <alignment horizontal="center" vertical="center" wrapText="1"/>
      <protection locked="0"/>
    </xf>
    <xf numFmtId="0" fontId="43" fillId="47" borderId="0" xfId="0" applyFont="1" applyFill="1" applyAlignment="1" applyProtection="1">
      <alignment vertical="center" wrapText="1"/>
      <protection locked="0"/>
    </xf>
    <xf numFmtId="0" fontId="43" fillId="45" borderId="17" xfId="0" applyFont="1" applyFill="1" applyBorder="1" applyAlignment="1" applyProtection="1">
      <alignment horizontal="center" vertical="center" wrapText="1"/>
      <protection locked="0"/>
    </xf>
    <xf numFmtId="10" fontId="43" fillId="45" borderId="17" xfId="0" applyNumberFormat="1" applyFont="1" applyFill="1" applyBorder="1" applyAlignment="1" applyProtection="1">
      <alignment horizontal="center" vertical="center" wrapText="1"/>
      <protection locked="0"/>
    </xf>
    <xf numFmtId="10" fontId="43" fillId="47" borderId="0" xfId="0" applyNumberFormat="1" applyFont="1" applyFill="1" applyAlignment="1" applyProtection="1">
      <alignment horizontal="center" vertical="center" wrapText="1"/>
      <protection locked="0"/>
    </xf>
    <xf numFmtId="0" fontId="43" fillId="41" borderId="0" xfId="0" applyFont="1" applyFill="1" applyBorder="1" applyAlignment="1" applyProtection="1">
      <alignment vertical="center" wrapText="1"/>
      <protection locked="0"/>
    </xf>
    <xf numFmtId="0" fontId="43" fillId="0" borderId="0" xfId="0" applyFont="1" applyAlignment="1" applyProtection="1">
      <alignment vertical="center" wrapText="1"/>
    </xf>
    <xf numFmtId="10" fontId="43" fillId="43" borderId="17" xfId="0" applyNumberFormat="1" applyFont="1" applyFill="1" applyBorder="1" applyAlignment="1" applyProtection="1">
      <alignment horizontal="center" vertical="center" wrapText="1"/>
    </xf>
    <xf numFmtId="0" fontId="46" fillId="0" borderId="0" xfId="0" applyFont="1" applyAlignment="1" applyProtection="1">
      <alignment vertical="center" wrapText="1"/>
    </xf>
    <xf numFmtId="10" fontId="43" fillId="41" borderId="0" xfId="0" applyNumberFormat="1" applyFont="1" applyFill="1" applyBorder="1" applyAlignment="1" applyProtection="1">
      <alignment horizontal="center" vertical="center" wrapText="1"/>
    </xf>
    <xf numFmtId="10" fontId="42" fillId="43" borderId="27" xfId="0" applyNumberFormat="1" applyFont="1" applyFill="1" applyBorder="1" applyAlignment="1" applyProtection="1">
      <alignment horizontal="center" vertical="center" wrapText="1"/>
    </xf>
  </cellXfs>
  <cellStyles count="205">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2 2 2" xfId="187"/>
    <cellStyle name="Euro 2 2 3" xfId="183"/>
    <cellStyle name="Euro 2 3" xfId="186"/>
    <cellStyle name="Euro 2 4" xfId="168"/>
    <cellStyle name="Euro 3" xfId="152"/>
    <cellStyle name="Euro 3 2" xfId="188"/>
    <cellStyle name="Euro 3 3" xfId="182"/>
    <cellStyle name="Euro 4" xfId="185"/>
    <cellStyle name="Euro 5" xfId="167"/>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2 2" xfId="165"/>
    <cellStyle name="Millares 2 2 3" xfId="163"/>
    <cellStyle name="Millares 2 3" xfId="151"/>
    <cellStyle name="Millares 2 3 2" xfId="190"/>
    <cellStyle name="Millares 2 3 3" xfId="181"/>
    <cellStyle name="Millares 2 4" xfId="189"/>
    <cellStyle name="Millares 2 5" xfId="169"/>
    <cellStyle name="Millares 3" xfId="74"/>
    <cellStyle name="Millares 3 2" xfId="75"/>
    <cellStyle name="Millares 3 2 2" xfId="192"/>
    <cellStyle name="Millares 3 2 3" xfId="171"/>
    <cellStyle name="Millares 3 3" xfId="76"/>
    <cellStyle name="Millares 3 3 2" xfId="193"/>
    <cellStyle name="Millares 3 3 3" xfId="172"/>
    <cellStyle name="Millares 3 4" xfId="77"/>
    <cellStyle name="Millares 3 4 2" xfId="194"/>
    <cellStyle name="Millares 3 4 3" xfId="173"/>
    <cellStyle name="Millares 3 5" xfId="78"/>
    <cellStyle name="Millares 3 5 2" xfId="195"/>
    <cellStyle name="Millares 3 5 3" xfId="174"/>
    <cellStyle name="Millares 3 6" xfId="191"/>
    <cellStyle name="Millares 3 7" xfId="170"/>
    <cellStyle name="Millares 4" xfId="79"/>
    <cellStyle name="Millares 4 2" xfId="80"/>
    <cellStyle name="Millares 4 2 2" xfId="197"/>
    <cellStyle name="Millares 4 2 3" xfId="176"/>
    <cellStyle name="Millares 4 3" xfId="81"/>
    <cellStyle name="Millares 4 3 2" xfId="198"/>
    <cellStyle name="Millares 4 3 3" xfId="177"/>
    <cellStyle name="Millares 4 4" xfId="82"/>
    <cellStyle name="Millares 4 4 2" xfId="199"/>
    <cellStyle name="Millares 4 4 3" xfId="178"/>
    <cellStyle name="Millares 4 5" xfId="83"/>
    <cellStyle name="Millares 4 5 2" xfId="200"/>
    <cellStyle name="Millares 4 5 3" xfId="179"/>
    <cellStyle name="Millares 4 6" xfId="84"/>
    <cellStyle name="Millares 4 6 2" xfId="201"/>
    <cellStyle name="Millares 4 6 3" xfId="180"/>
    <cellStyle name="Millares 4 7" xfId="196"/>
    <cellStyle name="Millares 4 8" xfId="175"/>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3 8 2" xfId="164"/>
    <cellStyle name="Normal 3 8 2 2" xfId="184"/>
    <cellStyle name="Normal 3 8 2 3" xfId="203"/>
    <cellStyle name="Normal 3 8 3" xfId="202"/>
    <cellStyle name="Normal 3 8 3 2" xfId="204"/>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xfId="166" builtinId="5"/>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6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tabColor theme="9" tint="-0.249977111117893"/>
  </sheetPr>
  <dimension ref="B1:N14"/>
  <sheetViews>
    <sheetView zoomScale="55" zoomScaleNormal="55" workbookViewId="0">
      <selection activeCell="P15" sqref="P15"/>
    </sheetView>
  </sheetViews>
  <sheetFormatPr baseColWidth="10" defaultRowHeight="14.4"/>
  <cols>
    <col min="1" max="1" width="11.5546875" style="40"/>
    <col min="2" max="2" width="11.5546875" style="40" customWidth="1"/>
    <col min="3" max="3" width="18.5546875" style="40" customWidth="1"/>
    <col min="4" max="4" width="51.5546875" style="41" customWidth="1"/>
    <col min="5" max="5" width="9.44140625" style="41" customWidth="1"/>
    <col min="6" max="6" width="82.33203125" style="40" customWidth="1"/>
    <col min="7" max="7" width="66.5546875" style="40" customWidth="1"/>
    <col min="8" max="8" width="41.44140625" style="40" customWidth="1"/>
    <col min="9" max="9" width="15.21875" style="42" bestFit="1" customWidth="1"/>
    <col min="10" max="10" width="18.21875" style="42" bestFit="1" customWidth="1"/>
    <col min="11" max="11" width="16.77734375" style="42" bestFit="1" customWidth="1"/>
    <col min="12" max="12" width="20.5546875" style="42" customWidth="1"/>
    <col min="13" max="13" width="25.88671875" style="42" customWidth="1"/>
    <col min="14" max="14" width="28" style="42" customWidth="1"/>
    <col min="15" max="16384" width="11.5546875" style="40"/>
  </cols>
  <sheetData>
    <row r="1" spans="2:14" ht="15" thickBot="1"/>
    <row r="2" spans="2:14" ht="31.2" customHeight="1" thickBot="1">
      <c r="B2" s="112" t="s">
        <v>1</v>
      </c>
      <c r="C2" s="34" t="s">
        <v>32</v>
      </c>
      <c r="D2" s="34" t="s">
        <v>33</v>
      </c>
      <c r="E2" s="109" t="s">
        <v>44</v>
      </c>
      <c r="F2" s="109"/>
      <c r="G2" s="34"/>
      <c r="H2" s="4" t="s">
        <v>0</v>
      </c>
      <c r="I2" s="43"/>
      <c r="J2" s="43"/>
      <c r="K2" s="43"/>
      <c r="L2" s="43"/>
      <c r="M2" s="43"/>
      <c r="N2" s="43"/>
    </row>
    <row r="3" spans="2:14" ht="31.2" customHeight="1" thickBot="1">
      <c r="B3" s="113"/>
      <c r="C3" s="115" t="s">
        <v>3</v>
      </c>
      <c r="D3" s="37" t="s">
        <v>2</v>
      </c>
      <c r="E3" s="46" t="s">
        <v>9</v>
      </c>
      <c r="F3" s="47" t="s">
        <v>6</v>
      </c>
      <c r="G3" s="103" t="s">
        <v>35</v>
      </c>
      <c r="H3" s="103" t="s">
        <v>37</v>
      </c>
      <c r="I3" s="107"/>
      <c r="J3" s="45"/>
      <c r="K3" s="108"/>
      <c r="L3" s="44"/>
      <c r="M3" s="108"/>
      <c r="N3" s="106"/>
    </row>
    <row r="4" spans="2:14" ht="43.8" customHeight="1">
      <c r="B4" s="113"/>
      <c r="C4" s="116"/>
      <c r="D4" s="110" t="s">
        <v>17</v>
      </c>
      <c r="E4" s="48" t="s">
        <v>10</v>
      </c>
      <c r="F4" s="49" t="s">
        <v>4</v>
      </c>
      <c r="G4" s="104"/>
      <c r="H4" s="104"/>
      <c r="I4" s="107"/>
      <c r="J4" s="45"/>
      <c r="K4" s="108"/>
      <c r="L4" s="44"/>
      <c r="M4" s="108"/>
      <c r="N4" s="106"/>
    </row>
    <row r="5" spans="2:14" ht="41.4" customHeight="1" thickBot="1">
      <c r="B5" s="113"/>
      <c r="C5" s="116"/>
      <c r="D5" s="111"/>
      <c r="E5" s="48" t="s">
        <v>11</v>
      </c>
      <c r="F5" s="49" t="s">
        <v>5</v>
      </c>
      <c r="G5" s="105"/>
      <c r="H5" s="104"/>
      <c r="I5" s="107"/>
      <c r="J5" s="45"/>
      <c r="K5" s="108"/>
      <c r="L5" s="44"/>
      <c r="M5" s="108"/>
      <c r="N5" s="106"/>
    </row>
    <row r="6" spans="2:14" ht="46.8" customHeight="1">
      <c r="B6" s="113"/>
      <c r="C6" s="115" t="s">
        <v>7</v>
      </c>
      <c r="D6" s="110" t="s">
        <v>8</v>
      </c>
      <c r="E6" s="46" t="s">
        <v>12</v>
      </c>
      <c r="F6" s="47" t="s">
        <v>36</v>
      </c>
      <c r="G6" s="103" t="s">
        <v>40</v>
      </c>
      <c r="H6" s="103" t="s">
        <v>41</v>
      </c>
      <c r="I6" s="107"/>
      <c r="J6" s="45"/>
      <c r="K6" s="108"/>
      <c r="L6" s="44"/>
      <c r="M6" s="108"/>
      <c r="N6" s="106"/>
    </row>
    <row r="7" spans="2:14" ht="46.2" customHeight="1">
      <c r="B7" s="113"/>
      <c r="C7" s="116"/>
      <c r="D7" s="118"/>
      <c r="E7" s="48" t="s">
        <v>13</v>
      </c>
      <c r="F7" s="49" t="s">
        <v>100</v>
      </c>
      <c r="G7" s="104"/>
      <c r="H7" s="104"/>
      <c r="I7" s="107"/>
      <c r="J7" s="45"/>
      <c r="K7" s="108"/>
      <c r="L7" s="44"/>
      <c r="M7" s="108"/>
      <c r="N7" s="106"/>
    </row>
    <row r="8" spans="2:14" ht="46.8" customHeight="1" thickBot="1">
      <c r="B8" s="113"/>
      <c r="C8" s="116"/>
      <c r="D8" s="38" t="s">
        <v>16</v>
      </c>
      <c r="E8" s="48" t="s">
        <v>14</v>
      </c>
      <c r="F8" s="49" t="s">
        <v>15</v>
      </c>
      <c r="G8" s="104"/>
      <c r="H8" s="104"/>
      <c r="I8" s="107"/>
      <c r="J8" s="45"/>
      <c r="K8" s="108"/>
      <c r="L8" s="44"/>
      <c r="M8" s="108"/>
      <c r="N8" s="106"/>
    </row>
    <row r="9" spans="2:14" ht="35.4" customHeight="1">
      <c r="B9" s="113"/>
      <c r="C9" s="115" t="s">
        <v>24</v>
      </c>
      <c r="D9" s="110" t="s">
        <v>18</v>
      </c>
      <c r="E9" s="46" t="s">
        <v>20</v>
      </c>
      <c r="F9" s="47" t="s">
        <v>34</v>
      </c>
      <c r="G9" s="103" t="s">
        <v>42</v>
      </c>
      <c r="H9" s="103" t="s">
        <v>43</v>
      </c>
      <c r="I9" s="107"/>
      <c r="J9" s="45"/>
      <c r="K9" s="108"/>
      <c r="L9" s="44"/>
      <c r="M9" s="108"/>
      <c r="N9" s="106"/>
    </row>
    <row r="10" spans="2:14" ht="55.8" customHeight="1" thickBot="1">
      <c r="B10" s="113"/>
      <c r="C10" s="116"/>
      <c r="D10" s="111"/>
      <c r="E10" s="48" t="s">
        <v>21</v>
      </c>
      <c r="F10" s="49" t="s">
        <v>25</v>
      </c>
      <c r="G10" s="104"/>
      <c r="H10" s="104"/>
      <c r="I10" s="107"/>
      <c r="J10" s="45"/>
      <c r="K10" s="108"/>
      <c r="L10" s="44"/>
      <c r="M10" s="108"/>
      <c r="N10" s="106"/>
    </row>
    <row r="11" spans="2:14" ht="45.6" customHeight="1">
      <c r="B11" s="113"/>
      <c r="C11" s="116"/>
      <c r="D11" s="110" t="s">
        <v>26</v>
      </c>
      <c r="E11" s="48" t="s">
        <v>22</v>
      </c>
      <c r="F11" s="49" t="s">
        <v>4</v>
      </c>
      <c r="G11" s="104"/>
      <c r="H11" s="104"/>
      <c r="I11" s="107"/>
      <c r="J11" s="45"/>
      <c r="K11" s="108"/>
      <c r="L11" s="44"/>
      <c r="M11" s="108"/>
      <c r="N11" s="106"/>
    </row>
    <row r="12" spans="2:14" ht="52.8" customHeight="1" thickBot="1">
      <c r="B12" s="113"/>
      <c r="C12" s="117"/>
      <c r="D12" s="111"/>
      <c r="E12" s="50" t="s">
        <v>23</v>
      </c>
      <c r="F12" s="51" t="s">
        <v>19</v>
      </c>
      <c r="G12" s="105"/>
      <c r="H12" s="105"/>
      <c r="I12" s="107"/>
      <c r="J12" s="45"/>
      <c r="K12" s="108"/>
      <c r="L12" s="44"/>
      <c r="M12" s="108"/>
      <c r="N12" s="106"/>
    </row>
    <row r="13" spans="2:14" ht="86.4" customHeight="1" thickBot="1">
      <c r="B13" s="113"/>
      <c r="C13" s="115" t="s">
        <v>27</v>
      </c>
      <c r="D13" s="37" t="s">
        <v>28</v>
      </c>
      <c r="E13" s="46" t="s">
        <v>30</v>
      </c>
      <c r="F13" s="18" t="s">
        <v>90</v>
      </c>
      <c r="G13" s="103" t="s">
        <v>38</v>
      </c>
      <c r="H13" s="103" t="s">
        <v>39</v>
      </c>
      <c r="I13" s="107"/>
      <c r="J13" s="45"/>
      <c r="K13" s="108"/>
      <c r="L13" s="44"/>
      <c r="M13" s="108"/>
      <c r="N13" s="106"/>
    </row>
    <row r="14" spans="2:14" ht="55.2" customHeight="1" thickBot="1">
      <c r="B14" s="114"/>
      <c r="C14" s="117"/>
      <c r="D14" s="39" t="s">
        <v>29</v>
      </c>
      <c r="E14" s="50" t="s">
        <v>31</v>
      </c>
      <c r="F14" s="51" t="s">
        <v>92</v>
      </c>
      <c r="G14" s="105"/>
      <c r="H14" s="105"/>
      <c r="I14" s="107"/>
      <c r="J14" s="45"/>
      <c r="K14" s="108"/>
      <c r="L14" s="44"/>
      <c r="M14" s="108"/>
      <c r="N14" s="106"/>
    </row>
  </sheetData>
  <mergeCells count="26">
    <mergeCell ref="D4:D5"/>
    <mergeCell ref="B2:B14"/>
    <mergeCell ref="C3:C5"/>
    <mergeCell ref="C6:C8"/>
    <mergeCell ref="C9:C12"/>
    <mergeCell ref="C13:C14"/>
    <mergeCell ref="D9:D10"/>
    <mergeCell ref="D11:D12"/>
    <mergeCell ref="D6:D7"/>
    <mergeCell ref="E2:F2"/>
    <mergeCell ref="I3:I5"/>
    <mergeCell ref="K3:K5"/>
    <mergeCell ref="M3:M5"/>
    <mergeCell ref="N3:N5"/>
    <mergeCell ref="H3:H5"/>
    <mergeCell ref="G3:G5"/>
    <mergeCell ref="H9:H12"/>
    <mergeCell ref="G9:G12"/>
    <mergeCell ref="N6:N14"/>
    <mergeCell ref="I6:I14"/>
    <mergeCell ref="K6:K14"/>
    <mergeCell ref="M6:M14"/>
    <mergeCell ref="H13:H14"/>
    <mergeCell ref="G13:G14"/>
    <mergeCell ref="H6:H8"/>
    <mergeCell ref="G6: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1:M24"/>
  <sheetViews>
    <sheetView showGridLines="0" zoomScale="70" zoomScaleNormal="70" workbookViewId="0">
      <selection activeCell="B2" sqref="B2:B14"/>
    </sheetView>
  </sheetViews>
  <sheetFormatPr baseColWidth="10" defaultRowHeight="14.4"/>
  <cols>
    <col min="1" max="1" width="2.21875" style="1" customWidth="1"/>
    <col min="2" max="2" width="11.5546875" style="1" customWidth="1"/>
    <col min="3" max="3" width="19" style="1" customWidth="1"/>
    <col min="4" max="4" width="36.5546875" style="9" customWidth="1"/>
    <col min="5" max="5" width="9.44140625" style="2" customWidth="1"/>
    <col min="6" max="6" width="63.6640625" style="1" customWidth="1"/>
    <col min="7" max="7" width="15.21875" style="3" bestFit="1" customWidth="1"/>
    <col min="8" max="8" width="18.21875" style="3" bestFit="1" customWidth="1"/>
    <col min="9" max="10" width="18.21875" style="3" customWidth="1"/>
    <col min="11" max="11" width="28" style="3" customWidth="1"/>
    <col min="12" max="16384" width="11.5546875" style="1"/>
  </cols>
  <sheetData>
    <row r="1" spans="2:13" ht="15" thickBot="1">
      <c r="K1" s="2"/>
      <c r="L1" s="2"/>
      <c r="M1" s="2"/>
    </row>
    <row r="2" spans="2:13" ht="31.2" customHeight="1" thickBot="1">
      <c r="B2" s="112" t="s">
        <v>1</v>
      </c>
      <c r="C2" s="8" t="s">
        <v>32</v>
      </c>
      <c r="D2" s="10" t="s">
        <v>33</v>
      </c>
      <c r="E2" s="119" t="s">
        <v>44</v>
      </c>
      <c r="F2" s="119"/>
      <c r="G2" s="7" t="s">
        <v>48</v>
      </c>
      <c r="H2" s="7" t="s">
        <v>52</v>
      </c>
      <c r="I2" s="7" t="s">
        <v>53</v>
      </c>
      <c r="J2" s="86" t="s">
        <v>50</v>
      </c>
      <c r="K2" s="2"/>
      <c r="L2" s="2"/>
      <c r="M2" s="2"/>
    </row>
    <row r="3" spans="2:13" ht="45.6" customHeight="1" thickBot="1">
      <c r="B3" s="113"/>
      <c r="C3" s="120" t="str">
        <f>'TABLA_MTU-cambiar nombres aqui'!C3:C5</f>
        <v>SOSTENIBILIDAD Y RECURSOS ENERGÉTICOS</v>
      </c>
      <c r="D3" s="53" t="str">
        <f>'TABLA_MTU-cambiar nombres aqui'!D3</f>
        <v>METABOLISMO ENERGÉTICO DEL MODELO TERRITORIAL</v>
      </c>
      <c r="E3" s="76" t="str">
        <f>'TABLA_MTU-cambiar nombres aqui'!E3</f>
        <v>MTU.1.1</v>
      </c>
      <c r="F3" s="79" t="str">
        <f>'TABLA_MTU-cambiar nombres aqui'!F3</f>
        <v>Aumento generación EERR</v>
      </c>
      <c r="G3" s="123">
        <f>100%/6</f>
        <v>0.16666666666666666</v>
      </c>
      <c r="H3" s="95">
        <v>1.2999999999999999E-2</v>
      </c>
      <c r="I3" s="97">
        <f>'Panel Control MTU'!Q15</f>
        <v>1.3000000000000001E-2</v>
      </c>
      <c r="J3" s="126">
        <f>SUM(I3:I14)</f>
        <v>0.16669999999999999</v>
      </c>
      <c r="K3" s="2"/>
      <c r="L3" s="2"/>
      <c r="M3" s="2"/>
    </row>
    <row r="4" spans="2:13" ht="39" customHeight="1">
      <c r="B4" s="113"/>
      <c r="C4" s="121"/>
      <c r="D4" s="129" t="str">
        <f>'TABLA_MTU-cambiar nombres aqui'!D4</f>
        <v>METABOLISMO ENERGÉTICO DEL MODELO URBANO Y LA EDIFICACIÓN</v>
      </c>
      <c r="E4" s="77" t="str">
        <f>'TABLA_MTU-cambiar nombres aqui'!E4</f>
        <v>MTU.1.2</v>
      </c>
      <c r="F4" s="80" t="str">
        <f>'TABLA_MTU-cambiar nombres aqui'!F4</f>
        <v>Reducción de emisiones de GEI</v>
      </c>
      <c r="G4" s="124"/>
      <c r="H4" s="101">
        <v>1.4E-2</v>
      </c>
      <c r="I4" s="98">
        <f>'Panel Control MTU'!Q29</f>
        <v>1.3999999999999999E-2</v>
      </c>
      <c r="J4" s="127"/>
      <c r="K4" s="2"/>
      <c r="L4" s="2"/>
      <c r="M4" s="2"/>
    </row>
    <row r="5" spans="2:13" ht="45.6" customHeight="1" thickBot="1">
      <c r="B5" s="113"/>
      <c r="C5" s="122"/>
      <c r="D5" s="130"/>
      <c r="E5" s="78" t="str">
        <f>'TABLA_MTU-cambiar nombres aqui'!E5</f>
        <v>MTU.1.3</v>
      </c>
      <c r="F5" s="81" t="str">
        <f>'TABLA_MTU-cambiar nombres aqui'!F5</f>
        <v>Potenciación de la autosuficiencia conectada</v>
      </c>
      <c r="G5" s="124"/>
      <c r="H5" s="102">
        <v>1.4E-2</v>
      </c>
      <c r="I5" s="99">
        <f>'Panel Control MTU'!Q43</f>
        <v>1.4E-2</v>
      </c>
      <c r="J5" s="127"/>
      <c r="K5" s="2"/>
      <c r="L5" s="2"/>
      <c r="M5" s="2"/>
    </row>
    <row r="6" spans="2:13" ht="20.399999999999999" customHeight="1">
      <c r="B6" s="113"/>
      <c r="C6" s="120" t="str">
        <f>'TABLA_MTU-cambiar nombres aqui'!C6:C8</f>
        <v>INFRAESTRUCTURAS Y RECURSOS HÍDRICOS</v>
      </c>
      <c r="D6" s="129" t="str">
        <f>'TABLA_MTU-cambiar nombres aqui'!D6</f>
        <v>INFRAESTRUCTURAS HIDRÁULICAS DEL MODELO TERRITORIAL</v>
      </c>
      <c r="E6" s="76" t="str">
        <f>'TABLA_MTU-cambiar nombres aqui'!E6</f>
        <v>MTU.2.1</v>
      </c>
      <c r="F6" s="79" t="str">
        <f>'TABLA_MTU-cambiar nombres aqui'!F6</f>
        <v>Autosuficiencia hídrica conectada</v>
      </c>
      <c r="G6" s="124"/>
      <c r="H6" s="95">
        <v>1.4E-2</v>
      </c>
      <c r="I6" s="97">
        <f>'Panel Control MTU'!Q57</f>
        <v>1.4E-2</v>
      </c>
      <c r="J6" s="127"/>
      <c r="K6" s="2"/>
      <c r="L6" s="2"/>
      <c r="M6" s="2"/>
    </row>
    <row r="7" spans="2:13" ht="43.2" customHeight="1">
      <c r="B7" s="113"/>
      <c r="C7" s="121"/>
      <c r="D7" s="131"/>
      <c r="E7" s="77" t="str">
        <f>'TABLA_MTU-cambiar nombres aqui'!E7</f>
        <v>MTU.2.2</v>
      </c>
      <c r="F7" s="80" t="str">
        <f>'TABLA_MTU-cambiar nombres aqui'!F7</f>
        <v>Eficiencia en la producción, tratamiento  de las aguas y consumo hídrico</v>
      </c>
      <c r="G7" s="124"/>
      <c r="H7" s="101">
        <v>1.2999999999999999E-2</v>
      </c>
      <c r="I7" s="98">
        <f>'Panel Control MTU'!Q71</f>
        <v>1.3000000000000001E-2</v>
      </c>
      <c r="J7" s="127"/>
      <c r="K7" s="2"/>
      <c r="L7" s="2"/>
      <c r="M7" s="2"/>
    </row>
    <row r="8" spans="2:13" ht="61.8" customHeight="1" thickBot="1">
      <c r="B8" s="113"/>
      <c r="C8" s="122"/>
      <c r="D8" s="54" t="str">
        <f>'TABLA_MTU-cambiar nombres aqui'!D8</f>
        <v>EFICIENCIA EN EL CILO URBANO DEL AGUA Y LA EDIFICACIÓN</v>
      </c>
      <c r="E8" s="78" t="str">
        <f>'TABLA_MTU-cambiar nombres aqui'!E8</f>
        <v>MTU.2.3</v>
      </c>
      <c r="F8" s="81" t="str">
        <f>'TABLA_MTU-cambiar nombres aqui'!F8</f>
        <v>Potenciación de las SbN</v>
      </c>
      <c r="G8" s="124"/>
      <c r="H8" s="96">
        <v>1.0699999999999999E-2</v>
      </c>
      <c r="I8" s="100">
        <f>'Panel Control MTU'!Q82</f>
        <v>1.0700000000000001E-2</v>
      </c>
      <c r="J8" s="127"/>
      <c r="K8" s="2"/>
      <c r="L8" s="2"/>
      <c r="M8" s="2"/>
    </row>
    <row r="9" spans="2:13" ht="42" customHeight="1" thickBot="1">
      <c r="B9" s="113"/>
      <c r="C9" s="120" t="str">
        <f>'TABLA_MTU-cambiar nombres aqui'!C9:C12</f>
        <v>INFRAESTRUCTURAS DE GESTIÓN DE RESIDUOS</v>
      </c>
      <c r="D9" s="53" t="str">
        <f>'TABLA_MTU-cambiar nombres aqui'!D9</f>
        <v>INFRAESTRUCTURAS Y EFICIENCIA EN LA GESTIÓN DE RESIDUOS</v>
      </c>
      <c r="E9" s="82" t="str">
        <f>'TABLA_MTU-cambiar nombres aqui'!E9</f>
        <v>MTU.3.1</v>
      </c>
      <c r="F9" s="83" t="str">
        <f>'TABLA_MTU-cambiar nombres aqui'!F9</f>
        <v>Compatibilidad de la protección del sistema natural con la gestión de residuos</v>
      </c>
      <c r="G9" s="124"/>
      <c r="H9" s="95">
        <v>1.2E-2</v>
      </c>
      <c r="I9" s="97">
        <f>'Panel Control MTU'!Q97</f>
        <v>1.2E-2</v>
      </c>
      <c r="J9" s="127"/>
      <c r="K9" s="2"/>
      <c r="L9" s="2"/>
      <c r="M9" s="2"/>
    </row>
    <row r="10" spans="2:13" ht="30" customHeight="1">
      <c r="B10" s="113"/>
      <c r="C10" s="121"/>
      <c r="D10" s="129" t="str">
        <f>'TABLA_MTU-cambiar nombres aqui'!D11</f>
        <v xml:space="preserve"> ECONOMÍA CIRCULAR</v>
      </c>
      <c r="E10" s="76" t="str">
        <f>'TABLA_MTU-cambiar nombres aqui'!E10</f>
        <v>MTU.3.2</v>
      </c>
      <c r="F10" s="79" t="str">
        <f>'TABLA_MTU-cambiar nombres aqui'!F10</f>
        <v>Viabilizar el principio de autosuficiencia</v>
      </c>
      <c r="G10" s="124"/>
      <c r="H10" s="101">
        <v>1.2500000000000001E-2</v>
      </c>
      <c r="I10" s="98">
        <f>'Panel Control MTU'!Q111</f>
        <v>1.2500000000000002E-2</v>
      </c>
      <c r="J10" s="127"/>
      <c r="K10" s="2"/>
      <c r="L10" s="2"/>
      <c r="M10" s="2"/>
    </row>
    <row r="11" spans="2:13" ht="44.4" customHeight="1">
      <c r="B11" s="113"/>
      <c r="C11" s="121"/>
      <c r="D11" s="131"/>
      <c r="E11" s="77" t="str">
        <f>'TABLA_MTU-cambiar nombres aqui'!E11</f>
        <v>MTU.3.3</v>
      </c>
      <c r="F11" s="80" t="str">
        <f>'TABLA_MTU-cambiar nombres aqui'!F11</f>
        <v>Reducción de emisiones de GEI</v>
      </c>
      <c r="G11" s="124"/>
      <c r="H11" s="101">
        <v>1.2E-2</v>
      </c>
      <c r="I11" s="98">
        <f>'Panel Control MTU'!Q122</f>
        <v>1.2E-2</v>
      </c>
      <c r="J11" s="127"/>
      <c r="K11" s="2"/>
      <c r="L11" s="2"/>
      <c r="M11" s="2"/>
    </row>
    <row r="12" spans="2:13" ht="46.2" customHeight="1" thickBot="1">
      <c r="B12" s="113"/>
      <c r="C12" s="122"/>
      <c r="D12" s="130"/>
      <c r="E12" s="78" t="str">
        <f>'TABLA_MTU-cambiar nombres aqui'!E12</f>
        <v>MTU.3.4</v>
      </c>
      <c r="F12" s="81" t="str">
        <f>'TABLA_MTU-cambiar nombres aqui'!F12</f>
        <v>Economía circular</v>
      </c>
      <c r="G12" s="124"/>
      <c r="H12" s="96">
        <v>1.15E-2</v>
      </c>
      <c r="I12" s="100">
        <f>'Panel Control MTU'!Q137</f>
        <v>1.1500000000000002E-2</v>
      </c>
      <c r="J12" s="127"/>
      <c r="K12" s="2"/>
      <c r="L12" s="2"/>
      <c r="M12" s="2"/>
    </row>
    <row r="13" spans="2:13" ht="60" customHeight="1">
      <c r="B13" s="113"/>
      <c r="C13" s="120" t="str">
        <f>'TABLA_MTU-cambiar nombres aqui'!C13:C14</f>
        <v>RESILIENCIA Y ADAPTACIÓN DE LAS INFRAESTRUCTURAS DE SERVICIOS ESENCIALES</v>
      </c>
      <c r="D13" s="53" t="str">
        <f>'TABLA_MTU-cambiar nombres aqui'!D13</f>
        <v>SISTEMAS DE INFRAESTRUCTURAS SUSTENTABLES Y RESILIENTES</v>
      </c>
      <c r="E13" s="76" t="str">
        <f>'TABLA_MTU-cambiar nombres aqui'!E13</f>
        <v>MTU.4.1</v>
      </c>
      <c r="F13" s="79" t="str">
        <f>'TABLA_MTU-cambiar nombres aqui'!F13</f>
        <v>Evaluación y gestión de riesgos</v>
      </c>
      <c r="G13" s="124"/>
      <c r="H13" s="95">
        <v>0.02</v>
      </c>
      <c r="I13" s="97">
        <f>'Panel Control MTU'!Q148</f>
        <v>0.02</v>
      </c>
      <c r="J13" s="127"/>
      <c r="K13" s="2"/>
      <c r="L13" s="2"/>
      <c r="M13" s="2"/>
    </row>
    <row r="14" spans="2:13" ht="69" customHeight="1" thickBot="1">
      <c r="B14" s="114"/>
      <c r="C14" s="122"/>
      <c r="D14" s="54" t="str">
        <f>'TABLA_MTU-cambiar nombres aqui'!D14</f>
        <v>RESILIENCIA DEL CICLO URBANO DEL AGUA</v>
      </c>
      <c r="E14" s="78" t="str">
        <f>'TABLA_MTU-cambiar nombres aqui'!E14</f>
        <v>MTU.4.2</v>
      </c>
      <c r="F14" s="81" t="str">
        <f>'TABLA_MTU-cambiar nombres aqui'!F14</f>
        <v>Adaptación y recuperación de la vinculación del sistema urbano al ciclo del agua</v>
      </c>
      <c r="G14" s="125"/>
      <c r="H14" s="96">
        <v>0.02</v>
      </c>
      <c r="I14" s="100">
        <f>'Panel Control MTU'!Q162</f>
        <v>0.02</v>
      </c>
      <c r="J14" s="128"/>
      <c r="K14" s="2"/>
      <c r="L14" s="2"/>
      <c r="M14" s="2"/>
    </row>
    <row r="15" spans="2:13">
      <c r="G15" s="9"/>
      <c r="H15" s="6">
        <f>SUM(H3:H14)</f>
        <v>0.16669999999999999</v>
      </c>
      <c r="I15" s="5"/>
      <c r="J15" s="5"/>
      <c r="K15" s="2"/>
      <c r="L15" s="2"/>
      <c r="M15" s="2"/>
    </row>
    <row r="16" spans="2:13">
      <c r="G16" s="9"/>
      <c r="H16" s="5"/>
      <c r="I16" s="5"/>
      <c r="J16" s="5"/>
      <c r="K16" s="2"/>
      <c r="L16" s="2"/>
      <c r="M16" s="2"/>
    </row>
    <row r="17" spans="5:13">
      <c r="E17" s="9"/>
      <c r="F17" s="9"/>
      <c r="G17" s="9"/>
      <c r="H17" s="9"/>
      <c r="I17" s="9"/>
      <c r="J17" s="9"/>
      <c r="K17" s="2"/>
      <c r="L17" s="2"/>
      <c r="M17" s="2"/>
    </row>
    <row r="18" spans="5:13">
      <c r="E18" s="9"/>
      <c r="F18" s="9"/>
      <c r="G18" s="9"/>
      <c r="H18" s="9"/>
      <c r="I18" s="9"/>
      <c r="J18" s="9"/>
      <c r="K18" s="5"/>
      <c r="L18" s="5"/>
      <c r="M18" s="5"/>
    </row>
    <row r="19" spans="5:13">
      <c r="E19" s="9"/>
      <c r="F19" s="9"/>
      <c r="G19" s="9"/>
      <c r="H19" s="9"/>
      <c r="I19" s="9"/>
      <c r="J19" s="9"/>
      <c r="K19" s="5"/>
      <c r="L19" s="5"/>
      <c r="M19" s="5"/>
    </row>
    <row r="20" spans="5:13">
      <c r="E20" s="9"/>
      <c r="F20" s="9"/>
      <c r="G20" s="9"/>
      <c r="H20" s="9"/>
      <c r="I20" s="9"/>
      <c r="J20" s="9"/>
      <c r="K20" s="5"/>
      <c r="L20" s="5"/>
      <c r="M20" s="5"/>
    </row>
    <row r="21" spans="5:13">
      <c r="E21" s="9"/>
      <c r="F21" s="9"/>
      <c r="G21" s="9"/>
      <c r="H21" s="9"/>
      <c r="I21" s="9"/>
      <c r="J21" s="9"/>
      <c r="K21" s="5"/>
      <c r="L21" s="5"/>
      <c r="M21" s="5"/>
    </row>
    <row r="22" spans="5:13">
      <c r="E22" s="9"/>
      <c r="F22" s="9"/>
      <c r="G22" s="9"/>
      <c r="H22" s="9"/>
      <c r="I22" s="9"/>
      <c r="J22" s="9"/>
      <c r="K22" s="5"/>
      <c r="L22" s="5"/>
      <c r="M22" s="5"/>
    </row>
    <row r="23" spans="5:13">
      <c r="E23" s="9"/>
      <c r="F23" s="9"/>
      <c r="G23" s="9"/>
      <c r="H23" s="9"/>
      <c r="I23" s="9"/>
      <c r="J23" s="9"/>
      <c r="K23" s="5"/>
      <c r="L23" s="5"/>
      <c r="M23" s="5"/>
    </row>
    <row r="24" spans="5:13">
      <c r="E24" s="9"/>
      <c r="F24" s="9"/>
      <c r="G24" s="9"/>
      <c r="H24" s="9"/>
      <c r="I24" s="9"/>
      <c r="J24" s="9"/>
      <c r="K24" s="5"/>
      <c r="L24" s="5"/>
      <c r="M24" s="5"/>
    </row>
  </sheetData>
  <sheetProtection password="C1EC" sheet="1" objects="1" scenarios="1"/>
  <mergeCells count="11">
    <mergeCell ref="B2:B14"/>
    <mergeCell ref="E2:F2"/>
    <mergeCell ref="C3:C5"/>
    <mergeCell ref="G3:G14"/>
    <mergeCell ref="J3:J14"/>
    <mergeCell ref="C9:C12"/>
    <mergeCell ref="C13:C14"/>
    <mergeCell ref="C6:C8"/>
    <mergeCell ref="D4:D5"/>
    <mergeCell ref="D6:D7"/>
    <mergeCell ref="D10:D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theme="9" tint="-0.249977111117893"/>
  </sheetPr>
  <dimension ref="B3:Q163"/>
  <sheetViews>
    <sheetView showGridLines="0" tabSelected="1" zoomScale="55" zoomScaleNormal="55" workbookViewId="0">
      <selection activeCell="C15" sqref="C15:F15"/>
    </sheetView>
  </sheetViews>
  <sheetFormatPr baseColWidth="10" defaultRowHeight="14.4"/>
  <cols>
    <col min="1" max="1" width="4.44140625" style="68" customWidth="1"/>
    <col min="2" max="2" width="9" style="68" customWidth="1"/>
    <col min="3" max="3" width="86" style="68" customWidth="1"/>
    <col min="4" max="4" width="13.33203125" style="68" customWidth="1"/>
    <col min="5" max="5" width="10.88671875" style="68" customWidth="1"/>
    <col min="6" max="6" width="18.77734375" style="68" customWidth="1"/>
    <col min="7" max="7" width="13.44140625" style="68" customWidth="1"/>
    <col min="8" max="8" width="17.6640625" style="153" customWidth="1"/>
    <col min="9" max="9" width="1.44140625" style="68" hidden="1" customWidth="1"/>
    <col min="10" max="10" width="15.33203125" style="68" customWidth="1"/>
    <col min="11" max="11" width="8.88671875" style="153" customWidth="1"/>
    <col min="12" max="12" width="9.44140625" style="153" customWidth="1"/>
    <col min="13" max="13" width="11" style="153" customWidth="1"/>
    <col min="14" max="15" width="15.77734375" style="153" hidden="1" customWidth="1"/>
    <col min="16" max="16" width="14.44140625" style="171" customWidth="1"/>
    <col min="17" max="17" width="10.21875" style="171" customWidth="1"/>
    <col min="18" max="16384" width="11.5546875" style="68"/>
  </cols>
  <sheetData>
    <row r="3" spans="2:17" ht="28.8">
      <c r="G3" s="13" t="s">
        <v>51</v>
      </c>
      <c r="H3" s="151" t="s">
        <v>55</v>
      </c>
      <c r="I3" s="84"/>
      <c r="J3" s="133" t="s">
        <v>287</v>
      </c>
      <c r="K3" s="156" t="s">
        <v>56</v>
      </c>
      <c r="L3" s="157"/>
      <c r="M3" s="158"/>
      <c r="N3" s="151" t="s">
        <v>58</v>
      </c>
      <c r="O3" s="159" t="s">
        <v>57</v>
      </c>
      <c r="P3" s="133" t="s">
        <v>49</v>
      </c>
    </row>
    <row r="4" spans="2:17" ht="19.8" customHeight="1">
      <c r="B4" s="14" t="str">
        <f>'TABLA_MTU-cambiar nombres aqui'!E3</f>
        <v>MTU.1.1</v>
      </c>
      <c r="C4" s="14" t="str">
        <f>'TABLA_MTU-cambiar nombres aqui'!F3</f>
        <v>Aumento generación EERR</v>
      </c>
      <c r="F4" s="15"/>
      <c r="G4" s="11">
        <f>'Tabla Resultados MTU'!H3</f>
        <v>1.2999999999999999E-2</v>
      </c>
      <c r="H4" s="152"/>
      <c r="I4" s="85"/>
      <c r="J4" s="134"/>
      <c r="K4" s="160"/>
      <c r="L4" s="161"/>
      <c r="M4" s="162"/>
      <c r="N4" s="152"/>
      <c r="O4" s="163"/>
      <c r="P4" s="134"/>
    </row>
    <row r="5" spans="2:17" ht="14.4" customHeight="1">
      <c r="K5" s="164" t="s">
        <v>45</v>
      </c>
      <c r="L5" s="164" t="s">
        <v>46</v>
      </c>
      <c r="M5" s="164" t="s">
        <v>47</v>
      </c>
    </row>
    <row r="6" spans="2:17" ht="13.8" hidden="1" customHeight="1">
      <c r="K6" s="165">
        <f>(G7/3)</f>
        <v>1.1666666666666668E-3</v>
      </c>
      <c r="L6" s="165">
        <f>(G7/3)*2</f>
        <v>2.3333333333333335E-3</v>
      </c>
      <c r="M6" s="165">
        <f>(G7/3)*3</f>
        <v>3.5000000000000005E-3</v>
      </c>
    </row>
    <row r="7" spans="2:17" ht="15">
      <c r="C7" s="132" t="s">
        <v>96</v>
      </c>
      <c r="D7" s="132"/>
      <c r="E7" s="132"/>
      <c r="F7" s="132"/>
      <c r="G7" s="87">
        <v>3.5000000000000001E-3</v>
      </c>
      <c r="H7" s="154" t="s">
        <v>54</v>
      </c>
      <c r="I7" s="88">
        <f>IF(H7="Sí",1)+IF(H7="No",0)</f>
        <v>1</v>
      </c>
      <c r="J7" s="89" t="s">
        <v>308</v>
      </c>
      <c r="K7" s="166"/>
      <c r="L7" s="166"/>
      <c r="M7" s="166"/>
      <c r="N7" s="167">
        <v>3</v>
      </c>
      <c r="O7" s="168">
        <f>INDEX(K6:M6,N7)</f>
        <v>3.5000000000000005E-3</v>
      </c>
      <c r="P7" s="172">
        <f>O7*I7</f>
        <v>3.5000000000000005E-3</v>
      </c>
      <c r="Q7" s="173"/>
    </row>
    <row r="8" spans="2:17" ht="17.399999999999999" hidden="1" customHeight="1">
      <c r="C8" s="90"/>
      <c r="D8" s="90"/>
      <c r="E8" s="90"/>
      <c r="F8" s="90"/>
      <c r="G8" s="90"/>
      <c r="H8" s="154" t="s">
        <v>54</v>
      </c>
      <c r="I8" s="90"/>
      <c r="J8" s="90"/>
      <c r="K8" s="169">
        <f>(G9/3)</f>
        <v>1.1666666666666668E-3</v>
      </c>
      <c r="L8" s="169">
        <f>(G9/3)*2</f>
        <v>2.3333333333333335E-3</v>
      </c>
      <c r="M8" s="169">
        <f>(G9/3)*3</f>
        <v>3.5000000000000005E-3</v>
      </c>
      <c r="N8" s="170"/>
      <c r="O8" s="170"/>
      <c r="P8" s="174"/>
    </row>
    <row r="9" spans="2:17" ht="34.200000000000003" customHeight="1">
      <c r="C9" s="132" t="s">
        <v>103</v>
      </c>
      <c r="D9" s="132"/>
      <c r="E9" s="132"/>
      <c r="F9" s="132"/>
      <c r="G9" s="87">
        <v>3.5000000000000001E-3</v>
      </c>
      <c r="H9" s="154" t="s">
        <v>54</v>
      </c>
      <c r="I9" s="88">
        <f t="shared" ref="I9:I15" si="0">IF(H9="Sí",1)+IF(H9="No",0)</f>
        <v>1</v>
      </c>
      <c r="J9" s="89" t="s">
        <v>308</v>
      </c>
      <c r="K9" s="166"/>
      <c r="L9" s="166"/>
      <c r="M9" s="166"/>
      <c r="N9" s="167">
        <v>3</v>
      </c>
      <c r="O9" s="168">
        <f>INDEX(K8:M8,N9)</f>
        <v>3.5000000000000005E-3</v>
      </c>
      <c r="P9" s="172">
        <f>O9*I9</f>
        <v>3.5000000000000005E-3</v>
      </c>
    </row>
    <row r="10" spans="2:17" ht="14.4" hidden="1" customHeight="1">
      <c r="C10" s="90"/>
      <c r="D10" s="90"/>
      <c r="E10" s="90"/>
      <c r="F10" s="90"/>
      <c r="G10" s="90"/>
      <c r="H10" s="154" t="s">
        <v>54</v>
      </c>
      <c r="I10" s="90"/>
      <c r="J10" s="90"/>
      <c r="K10" s="169">
        <f>(G11/3)</f>
        <v>3.3333333333333332E-4</v>
      </c>
      <c r="L10" s="169">
        <f>(G11/3)*2</f>
        <v>6.6666666666666664E-4</v>
      </c>
      <c r="M10" s="169">
        <f>(G11/3)*3</f>
        <v>1E-3</v>
      </c>
      <c r="N10" s="170"/>
      <c r="O10" s="170"/>
      <c r="P10" s="174"/>
    </row>
    <row r="11" spans="2:17" ht="21" customHeight="1">
      <c r="C11" s="132" t="s">
        <v>97</v>
      </c>
      <c r="D11" s="132"/>
      <c r="E11" s="132"/>
      <c r="F11" s="132"/>
      <c r="G11" s="87">
        <v>1E-3</v>
      </c>
      <c r="H11" s="154" t="s">
        <v>54</v>
      </c>
      <c r="I11" s="88">
        <f t="shared" si="0"/>
        <v>1</v>
      </c>
      <c r="J11" s="89" t="s">
        <v>308</v>
      </c>
      <c r="K11" s="166"/>
      <c r="L11" s="166"/>
      <c r="M11" s="166"/>
      <c r="N11" s="167">
        <v>3</v>
      </c>
      <c r="O11" s="168">
        <f>INDEX(K10:M10,N11)</f>
        <v>1E-3</v>
      </c>
      <c r="P11" s="172">
        <f t="shared" ref="P11:P15" si="1">O11*I11</f>
        <v>1E-3</v>
      </c>
    </row>
    <row r="12" spans="2:17" hidden="1">
      <c r="C12" s="90"/>
      <c r="D12" s="90"/>
      <c r="E12" s="90"/>
      <c r="F12" s="90"/>
      <c r="G12" s="90"/>
      <c r="H12" s="154" t="s">
        <v>54</v>
      </c>
      <c r="I12" s="90"/>
      <c r="J12" s="90"/>
      <c r="K12" s="169">
        <f>(G13/3)</f>
        <v>8.3333333333333339E-4</v>
      </c>
      <c r="L12" s="169">
        <f>(G13/3)*2</f>
        <v>1.6666666666666668E-3</v>
      </c>
      <c r="M12" s="169">
        <f>(G13/3)*3</f>
        <v>2.5000000000000001E-3</v>
      </c>
      <c r="N12" s="170"/>
      <c r="O12" s="170"/>
      <c r="P12" s="174"/>
    </row>
    <row r="13" spans="2:17" ht="15" thickBot="1">
      <c r="C13" s="132" t="s">
        <v>74</v>
      </c>
      <c r="D13" s="132"/>
      <c r="E13" s="132"/>
      <c r="F13" s="132"/>
      <c r="G13" s="87">
        <v>2.5000000000000001E-3</v>
      </c>
      <c r="H13" s="154" t="s">
        <v>54</v>
      </c>
      <c r="I13" s="88">
        <f t="shared" si="0"/>
        <v>1</v>
      </c>
      <c r="J13" s="89" t="s">
        <v>308</v>
      </c>
      <c r="K13" s="166"/>
      <c r="L13" s="166"/>
      <c r="M13" s="166"/>
      <c r="N13" s="167">
        <v>3</v>
      </c>
      <c r="O13" s="168">
        <f>INDEX(K12:M12,N13)</f>
        <v>2.5000000000000001E-3</v>
      </c>
      <c r="P13" s="172">
        <f t="shared" si="1"/>
        <v>2.5000000000000001E-3</v>
      </c>
    </row>
    <row r="14" spans="2:17" ht="14.4" hidden="1" customHeight="1">
      <c r="C14" s="90"/>
      <c r="D14" s="90"/>
      <c r="E14" s="90"/>
      <c r="F14" s="90"/>
      <c r="G14" s="90"/>
      <c r="H14" s="154" t="s">
        <v>54</v>
      </c>
      <c r="I14" s="90"/>
      <c r="J14" s="90"/>
      <c r="K14" s="169">
        <f>(G15/3)</f>
        <v>8.3333333333333339E-4</v>
      </c>
      <c r="L14" s="169">
        <f>(G15/3)*2</f>
        <v>1.6666666666666668E-3</v>
      </c>
      <c r="M14" s="169">
        <f>(G15/3)*3</f>
        <v>2.5000000000000001E-3</v>
      </c>
      <c r="N14" s="170"/>
      <c r="O14" s="170"/>
      <c r="P14" s="174"/>
    </row>
    <row r="15" spans="2:17" ht="39" customHeight="1" thickBot="1">
      <c r="C15" s="132" t="s">
        <v>62</v>
      </c>
      <c r="D15" s="132"/>
      <c r="E15" s="132"/>
      <c r="F15" s="132"/>
      <c r="G15" s="87">
        <v>2.5000000000000001E-3</v>
      </c>
      <c r="H15" s="154" t="s">
        <v>54</v>
      </c>
      <c r="I15" s="88">
        <f t="shared" si="0"/>
        <v>1</v>
      </c>
      <c r="J15" s="89" t="s">
        <v>308</v>
      </c>
      <c r="K15" s="166"/>
      <c r="L15" s="166"/>
      <c r="M15" s="166"/>
      <c r="N15" s="167">
        <v>3</v>
      </c>
      <c r="O15" s="168">
        <f>INDEX(K14:M14,N15)</f>
        <v>2.5000000000000001E-3</v>
      </c>
      <c r="P15" s="172">
        <f t="shared" si="1"/>
        <v>2.5000000000000001E-3</v>
      </c>
      <c r="Q15" s="175">
        <f>SUM(P7:P15)</f>
        <v>1.3000000000000001E-2</v>
      </c>
    </row>
    <row r="16" spans="2:17" ht="15" hidden="1" thickBot="1">
      <c r="C16" s="16"/>
      <c r="D16" s="16"/>
      <c r="E16" s="16"/>
      <c r="F16" s="16"/>
      <c r="G16" s="16"/>
      <c r="H16" s="155"/>
      <c r="I16" s="16"/>
      <c r="J16" s="16"/>
      <c r="K16" s="165" t="e">
        <f>(#REF!/3)</f>
        <v>#REF!</v>
      </c>
      <c r="L16" s="165" t="e">
        <f>(#REF!/3)*2</f>
        <v>#REF!</v>
      </c>
      <c r="M16" s="165" t="e">
        <f>(#REF!/3)*3</f>
        <v>#REF!</v>
      </c>
      <c r="N16" s="170"/>
      <c r="O16" s="170"/>
      <c r="P16" s="174"/>
    </row>
    <row r="17" spans="2:17">
      <c r="G17" s="91">
        <f>SUM(G7:G16)</f>
        <v>1.3000000000000001E-2</v>
      </c>
    </row>
    <row r="19" spans="2:17" ht="28.8">
      <c r="G19" s="13" t="s">
        <v>51</v>
      </c>
      <c r="H19" s="151" t="s">
        <v>55</v>
      </c>
      <c r="I19" s="84"/>
      <c r="J19" s="133" t="s">
        <v>287</v>
      </c>
      <c r="K19" s="156" t="s">
        <v>56</v>
      </c>
      <c r="L19" s="157"/>
      <c r="M19" s="158"/>
      <c r="N19" s="151" t="s">
        <v>58</v>
      </c>
      <c r="O19" s="159" t="s">
        <v>57</v>
      </c>
      <c r="P19" s="133" t="s">
        <v>49</v>
      </c>
    </row>
    <row r="20" spans="2:17">
      <c r="B20" s="14" t="str">
        <f>'TABLA_MTU-cambiar nombres aqui'!E4</f>
        <v>MTU.1.2</v>
      </c>
      <c r="C20" s="14" t="str">
        <f>'TABLA_MTU-cambiar nombres aqui'!F4</f>
        <v>Reducción de emisiones de GEI</v>
      </c>
      <c r="F20" s="17"/>
      <c r="G20" s="11">
        <f>'Tabla Resultados MTU'!H4</f>
        <v>1.4E-2</v>
      </c>
      <c r="H20" s="152"/>
      <c r="I20" s="85"/>
      <c r="J20" s="134"/>
      <c r="K20" s="160"/>
      <c r="L20" s="161"/>
      <c r="M20" s="162"/>
      <c r="N20" s="152"/>
      <c r="O20" s="163"/>
      <c r="P20" s="134"/>
    </row>
    <row r="21" spans="2:17">
      <c r="K21" s="164" t="s">
        <v>45</v>
      </c>
      <c r="L21" s="164" t="s">
        <v>46</v>
      </c>
      <c r="M21" s="164" t="s">
        <v>47</v>
      </c>
    </row>
    <row r="22" spans="2:17" hidden="1">
      <c r="K22" s="165">
        <f>(G23/3)</f>
        <v>1.4999999999999998E-3</v>
      </c>
      <c r="L22" s="165">
        <f>(G23/3)*2</f>
        <v>2.9999999999999996E-3</v>
      </c>
      <c r="M22" s="165">
        <f>(G23/3)*3</f>
        <v>4.4999999999999997E-3</v>
      </c>
    </row>
    <row r="23" spans="2:17" ht="15">
      <c r="C23" s="132" t="s">
        <v>59</v>
      </c>
      <c r="D23" s="132"/>
      <c r="E23" s="132"/>
      <c r="F23" s="132"/>
      <c r="G23" s="87">
        <v>4.4999999999999997E-3</v>
      </c>
      <c r="H23" s="154" t="s">
        <v>54</v>
      </c>
      <c r="I23" s="88">
        <f>IF(H23="Sí",1)+IF(H23="No",0)</f>
        <v>1</v>
      </c>
      <c r="J23" s="89" t="s">
        <v>309</v>
      </c>
      <c r="K23" s="166"/>
      <c r="L23" s="166"/>
      <c r="M23" s="166"/>
      <c r="N23" s="167">
        <v>3</v>
      </c>
      <c r="O23" s="168">
        <f>INDEX(K22:M22,N23)</f>
        <v>4.4999999999999997E-3</v>
      </c>
      <c r="P23" s="172">
        <f>O23*I23</f>
        <v>4.4999999999999997E-3</v>
      </c>
      <c r="Q23" s="173"/>
    </row>
    <row r="24" spans="2:17" hidden="1">
      <c r="C24" s="90"/>
      <c r="D24" s="90"/>
      <c r="E24" s="90"/>
      <c r="F24" s="90"/>
      <c r="G24" s="90"/>
      <c r="H24" s="154" t="s">
        <v>54</v>
      </c>
      <c r="I24" s="90"/>
      <c r="J24" s="90"/>
      <c r="K24" s="169">
        <f>(G25/3)</f>
        <v>1.1666666666666668E-3</v>
      </c>
      <c r="L24" s="169">
        <f>(G25/3)*2</f>
        <v>2.3333333333333335E-3</v>
      </c>
      <c r="M24" s="169">
        <f>(G25/3)*3</f>
        <v>3.5000000000000005E-3</v>
      </c>
      <c r="N24" s="170"/>
      <c r="O24" s="170"/>
      <c r="P24" s="174"/>
    </row>
    <row r="25" spans="2:17">
      <c r="C25" s="132" t="s">
        <v>60</v>
      </c>
      <c r="D25" s="132"/>
      <c r="E25" s="132"/>
      <c r="F25" s="132"/>
      <c r="G25" s="87">
        <v>3.5000000000000001E-3</v>
      </c>
      <c r="H25" s="154" t="s">
        <v>54</v>
      </c>
      <c r="I25" s="88">
        <f t="shared" ref="I25:I29" si="2">IF(H25="Sí",1)+IF(H25="No",0)</f>
        <v>1</v>
      </c>
      <c r="J25" s="89" t="s">
        <v>309</v>
      </c>
      <c r="K25" s="166"/>
      <c r="L25" s="166"/>
      <c r="M25" s="166"/>
      <c r="N25" s="167">
        <v>3</v>
      </c>
      <c r="O25" s="168">
        <f>INDEX(K24:M24,N25)</f>
        <v>3.5000000000000005E-3</v>
      </c>
      <c r="P25" s="172">
        <f>O25*I25</f>
        <v>3.5000000000000005E-3</v>
      </c>
    </row>
    <row r="26" spans="2:17" hidden="1">
      <c r="C26" s="90"/>
      <c r="D26" s="90"/>
      <c r="E26" s="90"/>
      <c r="F26" s="90"/>
      <c r="G26" s="90"/>
      <c r="H26" s="154" t="s">
        <v>54</v>
      </c>
      <c r="I26" s="90"/>
      <c r="J26" s="90"/>
      <c r="K26" s="169">
        <f>(G27/3)</f>
        <v>1E-3</v>
      </c>
      <c r="L26" s="169">
        <f>(G27/3)*2</f>
        <v>2E-3</v>
      </c>
      <c r="M26" s="169">
        <f>(G27/3)*3</f>
        <v>3.0000000000000001E-3</v>
      </c>
      <c r="N26" s="170"/>
      <c r="O26" s="170"/>
      <c r="P26" s="174"/>
    </row>
    <row r="27" spans="2:17" ht="15" thickBot="1">
      <c r="C27" s="132" t="s">
        <v>75</v>
      </c>
      <c r="D27" s="132"/>
      <c r="E27" s="132"/>
      <c r="F27" s="132"/>
      <c r="G27" s="87">
        <v>3.0000000000000001E-3</v>
      </c>
      <c r="H27" s="154" t="s">
        <v>54</v>
      </c>
      <c r="I27" s="88">
        <f t="shared" si="2"/>
        <v>1</v>
      </c>
      <c r="J27" s="89" t="s">
        <v>309</v>
      </c>
      <c r="K27" s="166"/>
      <c r="L27" s="166"/>
      <c r="M27" s="166"/>
      <c r="N27" s="167">
        <v>3</v>
      </c>
      <c r="O27" s="168">
        <f>INDEX(K26:M26,N27)</f>
        <v>3.0000000000000001E-3</v>
      </c>
      <c r="P27" s="172">
        <f>O27*I27</f>
        <v>3.0000000000000001E-3</v>
      </c>
    </row>
    <row r="28" spans="2:17" hidden="1">
      <c r="C28" s="90"/>
      <c r="D28" s="90"/>
      <c r="E28" s="90"/>
      <c r="F28" s="90"/>
      <c r="G28" s="90"/>
      <c r="H28" s="154" t="s">
        <v>54</v>
      </c>
      <c r="I28" s="90"/>
      <c r="J28" s="90"/>
      <c r="K28" s="169">
        <f>(G29/3)</f>
        <v>1E-3</v>
      </c>
      <c r="L28" s="169">
        <f>(G29/3)*2</f>
        <v>2E-3</v>
      </c>
      <c r="M28" s="169">
        <f>(G29/3)*3</f>
        <v>3.0000000000000001E-3</v>
      </c>
      <c r="N28" s="170"/>
      <c r="O28" s="170"/>
      <c r="P28" s="174"/>
    </row>
    <row r="29" spans="2:17" ht="15" thickBot="1">
      <c r="C29" s="132" t="s">
        <v>76</v>
      </c>
      <c r="D29" s="132"/>
      <c r="E29" s="132"/>
      <c r="F29" s="132"/>
      <c r="G29" s="87">
        <v>3.0000000000000001E-3</v>
      </c>
      <c r="H29" s="154" t="s">
        <v>54</v>
      </c>
      <c r="I29" s="88">
        <f t="shared" si="2"/>
        <v>1</v>
      </c>
      <c r="J29" s="89" t="s">
        <v>309</v>
      </c>
      <c r="K29" s="166"/>
      <c r="L29" s="166"/>
      <c r="M29" s="166"/>
      <c r="N29" s="167">
        <v>3</v>
      </c>
      <c r="O29" s="168">
        <f>INDEX(K28:M28,N29)</f>
        <v>3.0000000000000001E-3</v>
      </c>
      <c r="P29" s="172">
        <f>O29*I29</f>
        <v>3.0000000000000001E-3</v>
      </c>
      <c r="Q29" s="175">
        <f>SUM(P23:P29)</f>
        <v>1.3999999999999999E-2</v>
      </c>
    </row>
    <row r="30" spans="2:17" hidden="1">
      <c r="C30" s="16"/>
      <c r="D30" s="16"/>
      <c r="E30" s="16"/>
      <c r="F30" s="16"/>
      <c r="G30" s="16"/>
      <c r="H30" s="155"/>
      <c r="I30" s="16"/>
      <c r="J30" s="16"/>
      <c r="K30" s="165" t="e">
        <f>(#REF!/3)</f>
        <v>#REF!</v>
      </c>
      <c r="L30" s="165" t="e">
        <f>(#REF!/3)*2</f>
        <v>#REF!</v>
      </c>
      <c r="M30" s="165" t="e">
        <f>(#REF!/3)*3</f>
        <v>#REF!</v>
      </c>
      <c r="N30" s="170"/>
      <c r="O30" s="170"/>
      <c r="P30" s="174"/>
    </row>
    <row r="31" spans="2:17">
      <c r="G31" s="91">
        <f>SUM(G23:G30)</f>
        <v>1.3999999999999999E-2</v>
      </c>
    </row>
    <row r="33" spans="2:17" ht="28.8">
      <c r="G33" s="13" t="s">
        <v>51</v>
      </c>
      <c r="H33" s="151" t="s">
        <v>55</v>
      </c>
      <c r="I33" s="84"/>
      <c r="J33" s="133" t="s">
        <v>287</v>
      </c>
      <c r="K33" s="156" t="s">
        <v>56</v>
      </c>
      <c r="L33" s="157"/>
      <c r="M33" s="158"/>
      <c r="N33" s="151" t="s">
        <v>58</v>
      </c>
      <c r="O33" s="159" t="s">
        <v>57</v>
      </c>
      <c r="P33" s="133" t="s">
        <v>49</v>
      </c>
    </row>
    <row r="34" spans="2:17">
      <c r="B34" s="14" t="str">
        <f>'TABLA_MTU-cambiar nombres aqui'!E5</f>
        <v>MTU.1.3</v>
      </c>
      <c r="C34" s="14" t="str">
        <f>'TABLA_MTU-cambiar nombres aqui'!F5</f>
        <v>Potenciación de la autosuficiencia conectada</v>
      </c>
      <c r="F34" s="17"/>
      <c r="G34" s="11">
        <f>'Tabla Resultados MTU'!H5</f>
        <v>1.4E-2</v>
      </c>
      <c r="H34" s="152"/>
      <c r="I34" s="85"/>
      <c r="J34" s="134"/>
      <c r="K34" s="160"/>
      <c r="L34" s="161"/>
      <c r="M34" s="162"/>
      <c r="N34" s="152"/>
      <c r="O34" s="163"/>
      <c r="P34" s="134"/>
    </row>
    <row r="35" spans="2:17">
      <c r="K35" s="164" t="s">
        <v>45</v>
      </c>
      <c r="L35" s="164" t="s">
        <v>46</v>
      </c>
      <c r="M35" s="164" t="s">
        <v>47</v>
      </c>
    </row>
    <row r="36" spans="2:17" hidden="1">
      <c r="K36" s="165">
        <f>(G37/3)</f>
        <v>1.3333333333333333E-3</v>
      </c>
      <c r="L36" s="165">
        <f>(G37/3)*2</f>
        <v>2.6666666666666666E-3</v>
      </c>
      <c r="M36" s="165">
        <f>(G37/3)*3</f>
        <v>4.0000000000000001E-3</v>
      </c>
    </row>
    <row r="37" spans="2:17" ht="15">
      <c r="C37" s="132" t="s">
        <v>73</v>
      </c>
      <c r="D37" s="132"/>
      <c r="E37" s="132"/>
      <c r="F37" s="132"/>
      <c r="G37" s="87">
        <v>4.0000000000000001E-3</v>
      </c>
      <c r="H37" s="154" t="s">
        <v>54</v>
      </c>
      <c r="I37" s="88">
        <f>IF(H37="Sí",1)+IF(H37="No",0)</f>
        <v>1</v>
      </c>
      <c r="J37" s="89" t="s">
        <v>310</v>
      </c>
      <c r="K37" s="166"/>
      <c r="L37" s="166"/>
      <c r="M37" s="166"/>
      <c r="N37" s="167">
        <v>3</v>
      </c>
      <c r="O37" s="168">
        <f>INDEX(K36:M36,N37)</f>
        <v>4.0000000000000001E-3</v>
      </c>
      <c r="P37" s="172">
        <f>O37*I37</f>
        <v>4.0000000000000001E-3</v>
      </c>
      <c r="Q37" s="173"/>
    </row>
    <row r="38" spans="2:17" hidden="1">
      <c r="C38" s="90"/>
      <c r="D38" s="90"/>
      <c r="E38" s="90"/>
      <c r="F38" s="90"/>
      <c r="G38" s="90"/>
      <c r="H38" s="154" t="s">
        <v>54</v>
      </c>
      <c r="I38" s="90"/>
      <c r="J38" s="90"/>
      <c r="K38" s="169">
        <f>(G39/3)</f>
        <v>1.3333333333333333E-3</v>
      </c>
      <c r="L38" s="169">
        <f>(G39/3)*2</f>
        <v>2.6666666666666666E-3</v>
      </c>
      <c r="M38" s="169">
        <f>(G39/3)*3</f>
        <v>4.0000000000000001E-3</v>
      </c>
      <c r="N38" s="170"/>
      <c r="O38" s="170"/>
      <c r="P38" s="174"/>
    </row>
    <row r="39" spans="2:17" ht="16.2" customHeight="1">
      <c r="C39" s="132" t="s">
        <v>77</v>
      </c>
      <c r="D39" s="132"/>
      <c r="E39" s="132"/>
      <c r="F39" s="132"/>
      <c r="G39" s="87">
        <v>4.0000000000000001E-3</v>
      </c>
      <c r="H39" s="154" t="s">
        <v>54</v>
      </c>
      <c r="I39" s="88">
        <f t="shared" ref="I39:I43" si="3">IF(H39="Sí",1)+IF(H39="No",0)</f>
        <v>1</v>
      </c>
      <c r="J39" s="89" t="s">
        <v>310</v>
      </c>
      <c r="K39" s="166"/>
      <c r="L39" s="166"/>
      <c r="M39" s="166"/>
      <c r="N39" s="167">
        <v>3</v>
      </c>
      <c r="O39" s="168">
        <f>INDEX(K38:M38,N39)</f>
        <v>4.0000000000000001E-3</v>
      </c>
      <c r="P39" s="172">
        <f>O39*I39</f>
        <v>4.0000000000000001E-3</v>
      </c>
    </row>
    <row r="40" spans="2:17" hidden="1">
      <c r="C40" s="90"/>
      <c r="D40" s="90"/>
      <c r="E40" s="90"/>
      <c r="F40" s="90"/>
      <c r="G40" s="90"/>
      <c r="H40" s="154" t="s">
        <v>54</v>
      </c>
      <c r="I40" s="90"/>
      <c r="J40" s="90"/>
      <c r="K40" s="169">
        <f>(G41/3)</f>
        <v>1.1666666666666668E-3</v>
      </c>
      <c r="L40" s="169">
        <f>(G41/3)*2</f>
        <v>2.3333333333333335E-3</v>
      </c>
      <c r="M40" s="169">
        <f>(G41/3)*3</f>
        <v>3.5000000000000005E-3</v>
      </c>
      <c r="N40" s="170"/>
      <c r="O40" s="170"/>
      <c r="P40" s="174"/>
    </row>
    <row r="41" spans="2:17" ht="15" thickBot="1">
      <c r="C41" s="132" t="s">
        <v>61</v>
      </c>
      <c r="D41" s="132"/>
      <c r="E41" s="132"/>
      <c r="F41" s="132"/>
      <c r="G41" s="87">
        <v>3.5000000000000001E-3</v>
      </c>
      <c r="H41" s="154" t="s">
        <v>54</v>
      </c>
      <c r="I41" s="88">
        <f t="shared" si="3"/>
        <v>1</v>
      </c>
      <c r="J41" s="89" t="s">
        <v>310</v>
      </c>
      <c r="K41" s="166"/>
      <c r="L41" s="166"/>
      <c r="M41" s="166"/>
      <c r="N41" s="167">
        <v>3</v>
      </c>
      <c r="O41" s="168">
        <f>INDEX(K40:M40,N41)</f>
        <v>3.5000000000000005E-3</v>
      </c>
      <c r="P41" s="172">
        <f>O41*I41</f>
        <v>3.5000000000000005E-3</v>
      </c>
    </row>
    <row r="42" spans="2:17" hidden="1">
      <c r="C42" s="90"/>
      <c r="D42" s="90"/>
      <c r="E42" s="90"/>
      <c r="F42" s="90"/>
      <c r="G42" s="90"/>
      <c r="H42" s="154" t="s">
        <v>54</v>
      </c>
      <c r="I42" s="90"/>
      <c r="J42" s="90"/>
      <c r="K42" s="169">
        <f>(G43/3)</f>
        <v>8.3333333333333339E-4</v>
      </c>
      <c r="L42" s="169">
        <f>(G43/3)*2</f>
        <v>1.6666666666666668E-3</v>
      </c>
      <c r="M42" s="169">
        <f>(G43/3)*3</f>
        <v>2.5000000000000001E-3</v>
      </c>
      <c r="N42" s="170"/>
      <c r="O42" s="170"/>
      <c r="P42" s="174"/>
    </row>
    <row r="43" spans="2:17" ht="15" thickBot="1">
      <c r="C43" s="132" t="s">
        <v>82</v>
      </c>
      <c r="D43" s="132"/>
      <c r="E43" s="132"/>
      <c r="F43" s="132"/>
      <c r="G43" s="87">
        <v>2.5000000000000001E-3</v>
      </c>
      <c r="H43" s="154" t="s">
        <v>54</v>
      </c>
      <c r="I43" s="88">
        <f t="shared" si="3"/>
        <v>1</v>
      </c>
      <c r="J43" s="89" t="s">
        <v>310</v>
      </c>
      <c r="K43" s="166"/>
      <c r="L43" s="166"/>
      <c r="M43" s="166"/>
      <c r="N43" s="167">
        <v>3</v>
      </c>
      <c r="O43" s="168">
        <f>INDEX(K42:M42,N43)</f>
        <v>2.5000000000000001E-3</v>
      </c>
      <c r="P43" s="172">
        <f>O43*I43</f>
        <v>2.5000000000000001E-3</v>
      </c>
      <c r="Q43" s="175">
        <f>SUM(P37:P43)</f>
        <v>1.4E-2</v>
      </c>
    </row>
    <row r="44" spans="2:17" hidden="1">
      <c r="C44" s="16"/>
      <c r="D44" s="16"/>
      <c r="E44" s="16"/>
      <c r="F44" s="16"/>
      <c r="G44" s="16"/>
      <c r="H44" s="155"/>
      <c r="I44" s="16"/>
      <c r="J44" s="16"/>
      <c r="K44" s="165" t="e">
        <f>(#REF!/3)</f>
        <v>#REF!</v>
      </c>
      <c r="L44" s="165" t="e">
        <f>(#REF!/3)*2</f>
        <v>#REF!</v>
      </c>
      <c r="M44" s="165" t="e">
        <f>(#REF!/3)*3</f>
        <v>#REF!</v>
      </c>
      <c r="N44" s="170"/>
      <c r="O44" s="170"/>
      <c r="P44" s="174"/>
    </row>
    <row r="45" spans="2:17">
      <c r="G45" s="91">
        <f>SUM(G37:G44)</f>
        <v>1.4E-2</v>
      </c>
    </row>
    <row r="47" spans="2:17" ht="28.8">
      <c r="G47" s="13" t="s">
        <v>51</v>
      </c>
      <c r="H47" s="151" t="s">
        <v>55</v>
      </c>
      <c r="I47" s="84"/>
      <c r="J47" s="133" t="s">
        <v>287</v>
      </c>
      <c r="K47" s="156" t="s">
        <v>56</v>
      </c>
      <c r="L47" s="157"/>
      <c r="M47" s="158"/>
      <c r="N47" s="151" t="s">
        <v>58</v>
      </c>
      <c r="O47" s="159" t="s">
        <v>57</v>
      </c>
      <c r="P47" s="133" t="s">
        <v>49</v>
      </c>
    </row>
    <row r="48" spans="2:17">
      <c r="B48" s="14" t="str">
        <f>'TABLA_MTU-cambiar nombres aqui'!E6</f>
        <v>MTU.2.1</v>
      </c>
      <c r="C48" s="14" t="str">
        <f>'TABLA_MTU-cambiar nombres aqui'!F6</f>
        <v>Autosuficiencia hídrica conectada</v>
      </c>
      <c r="G48" s="11">
        <f>'Tabla Resultados MTU'!H6</f>
        <v>1.4E-2</v>
      </c>
      <c r="H48" s="152"/>
      <c r="I48" s="85"/>
      <c r="J48" s="134"/>
      <c r="K48" s="160"/>
      <c r="L48" s="161"/>
      <c r="M48" s="162"/>
      <c r="N48" s="152"/>
      <c r="O48" s="163"/>
      <c r="P48" s="134"/>
    </row>
    <row r="49" spans="2:17">
      <c r="K49" s="164" t="s">
        <v>45</v>
      </c>
      <c r="L49" s="164" t="s">
        <v>46</v>
      </c>
      <c r="M49" s="164" t="s">
        <v>47</v>
      </c>
    </row>
    <row r="50" spans="2:17" hidden="1">
      <c r="K50" s="165">
        <f>(G51/3)</f>
        <v>1.3333333333333333E-3</v>
      </c>
      <c r="L50" s="165">
        <f>(G51/3)*2</f>
        <v>2.6666666666666666E-3</v>
      </c>
      <c r="M50" s="165">
        <f>(G51/3)*3</f>
        <v>4.0000000000000001E-3</v>
      </c>
    </row>
    <row r="51" spans="2:17" ht="15">
      <c r="C51" s="132" t="s">
        <v>79</v>
      </c>
      <c r="D51" s="132"/>
      <c r="E51" s="132"/>
      <c r="F51" s="132"/>
      <c r="G51" s="87">
        <v>4.0000000000000001E-3</v>
      </c>
      <c r="H51" s="154" t="s">
        <v>54</v>
      </c>
      <c r="I51" s="88">
        <f>IF(H51="Sí",1)+IF(H51="No",0)</f>
        <v>1</v>
      </c>
      <c r="J51" s="89" t="s">
        <v>311</v>
      </c>
      <c r="K51" s="166"/>
      <c r="L51" s="166"/>
      <c r="M51" s="166"/>
      <c r="N51" s="167">
        <v>3</v>
      </c>
      <c r="O51" s="168">
        <f>INDEX(K50:M50,N51)</f>
        <v>4.0000000000000001E-3</v>
      </c>
      <c r="P51" s="172">
        <f>O51*I51</f>
        <v>4.0000000000000001E-3</v>
      </c>
      <c r="Q51" s="173"/>
    </row>
    <row r="52" spans="2:17" hidden="1">
      <c r="C52" s="90"/>
      <c r="D52" s="90"/>
      <c r="E52" s="90"/>
      <c r="F52" s="90"/>
      <c r="G52" s="90"/>
      <c r="H52" s="154" t="s">
        <v>54</v>
      </c>
      <c r="I52" s="90">
        <f t="shared" ref="I52" si="4">IF(H52="Sí",1)+IF(H52="No",0)</f>
        <v>1</v>
      </c>
      <c r="J52" s="90"/>
      <c r="K52" s="169">
        <f>(G53/3)</f>
        <v>1.3333333333333333E-3</v>
      </c>
      <c r="L52" s="169">
        <f>(G53/3)*2</f>
        <v>2.6666666666666666E-3</v>
      </c>
      <c r="M52" s="169">
        <f>(G53/3)*3</f>
        <v>4.0000000000000001E-3</v>
      </c>
      <c r="N52" s="170"/>
      <c r="O52" s="170"/>
      <c r="P52" s="174"/>
    </row>
    <row r="53" spans="2:17">
      <c r="C53" s="132" t="s">
        <v>176</v>
      </c>
      <c r="D53" s="132"/>
      <c r="E53" s="132"/>
      <c r="F53" s="132"/>
      <c r="G53" s="87">
        <v>4.0000000000000001E-3</v>
      </c>
      <c r="H53" s="154" t="s">
        <v>54</v>
      </c>
      <c r="I53" s="88">
        <f t="shared" ref="I53:I58" si="5">IF(H53="Sí",1)+IF(H53="No",0)</f>
        <v>1</v>
      </c>
      <c r="J53" s="89" t="s">
        <v>311</v>
      </c>
      <c r="K53" s="166"/>
      <c r="L53" s="166"/>
      <c r="M53" s="166"/>
      <c r="N53" s="167">
        <v>3</v>
      </c>
      <c r="O53" s="168">
        <f>INDEX(K52:M52,N53)</f>
        <v>4.0000000000000001E-3</v>
      </c>
      <c r="P53" s="172">
        <f>O53*I53</f>
        <v>4.0000000000000001E-3</v>
      </c>
    </row>
    <row r="54" spans="2:17" hidden="1">
      <c r="C54" s="90"/>
      <c r="D54" s="90"/>
      <c r="E54" s="90"/>
      <c r="F54" s="90"/>
      <c r="G54" s="90"/>
      <c r="H54" s="154" t="s">
        <v>54</v>
      </c>
      <c r="I54" s="90">
        <f t="shared" si="5"/>
        <v>1</v>
      </c>
      <c r="J54" s="90"/>
      <c r="K54" s="169">
        <f>(G55/3)</f>
        <v>1.1666666666666668E-3</v>
      </c>
      <c r="L54" s="169">
        <f>(G55/3)*2</f>
        <v>2.3333333333333335E-3</v>
      </c>
      <c r="M54" s="169">
        <f>(G55/3)*3</f>
        <v>3.5000000000000005E-3</v>
      </c>
      <c r="N54" s="170"/>
      <c r="O54" s="170"/>
      <c r="P54" s="174"/>
    </row>
    <row r="55" spans="2:17" ht="15" thickBot="1">
      <c r="C55" s="132" t="s">
        <v>81</v>
      </c>
      <c r="D55" s="132"/>
      <c r="E55" s="132"/>
      <c r="F55" s="132"/>
      <c r="G55" s="87">
        <v>3.5000000000000001E-3</v>
      </c>
      <c r="H55" s="154" t="s">
        <v>54</v>
      </c>
      <c r="I55" s="88">
        <f t="shared" si="5"/>
        <v>1</v>
      </c>
      <c r="J55" s="89" t="s">
        <v>311</v>
      </c>
      <c r="K55" s="166"/>
      <c r="L55" s="166"/>
      <c r="M55" s="166"/>
      <c r="N55" s="167">
        <v>3</v>
      </c>
      <c r="O55" s="168">
        <f>INDEX(K54:M54,N55)</f>
        <v>3.5000000000000005E-3</v>
      </c>
      <c r="P55" s="172">
        <f>O55*I55</f>
        <v>3.5000000000000005E-3</v>
      </c>
    </row>
    <row r="56" spans="2:17" hidden="1">
      <c r="C56" s="90"/>
      <c r="D56" s="90"/>
      <c r="E56" s="90"/>
      <c r="F56" s="90"/>
      <c r="G56" s="90"/>
      <c r="H56" s="154" t="s">
        <v>54</v>
      </c>
      <c r="I56" s="90">
        <f t="shared" si="5"/>
        <v>1</v>
      </c>
      <c r="J56" s="90"/>
      <c r="K56" s="169">
        <f>(G57/3)</f>
        <v>8.3333333333333339E-4</v>
      </c>
      <c r="L56" s="169">
        <f>(G57/3)*2</f>
        <v>1.6666666666666668E-3</v>
      </c>
      <c r="M56" s="169">
        <f>(G57/3)*3</f>
        <v>2.5000000000000001E-3</v>
      </c>
      <c r="N56" s="170"/>
      <c r="O56" s="170"/>
      <c r="P56" s="174"/>
    </row>
    <row r="57" spans="2:17" ht="15" thickBot="1">
      <c r="C57" s="132" t="s">
        <v>82</v>
      </c>
      <c r="D57" s="132"/>
      <c r="E57" s="132"/>
      <c r="F57" s="132"/>
      <c r="G57" s="87">
        <v>2.5000000000000001E-3</v>
      </c>
      <c r="H57" s="154" t="s">
        <v>54</v>
      </c>
      <c r="I57" s="88">
        <f t="shared" si="5"/>
        <v>1</v>
      </c>
      <c r="J57" s="89" t="s">
        <v>311</v>
      </c>
      <c r="K57" s="166"/>
      <c r="L57" s="166"/>
      <c r="M57" s="166"/>
      <c r="N57" s="167">
        <v>3</v>
      </c>
      <c r="O57" s="168">
        <f>INDEX(K56:M56,N57)</f>
        <v>2.5000000000000001E-3</v>
      </c>
      <c r="P57" s="172">
        <f>O57*I57</f>
        <v>2.5000000000000001E-3</v>
      </c>
      <c r="Q57" s="175">
        <f>SUM(P51:P57)</f>
        <v>1.4E-2</v>
      </c>
    </row>
    <row r="58" spans="2:17" ht="14.4" hidden="1" customHeight="1">
      <c r="C58" s="16"/>
      <c r="D58" s="16"/>
      <c r="E58" s="16"/>
      <c r="F58" s="16"/>
      <c r="G58" s="16"/>
      <c r="H58" s="155"/>
      <c r="I58" s="16">
        <f t="shared" si="5"/>
        <v>0</v>
      </c>
      <c r="J58" s="16"/>
      <c r="K58" s="165" t="e">
        <f>(#REF!/3)</f>
        <v>#REF!</v>
      </c>
      <c r="L58" s="165" t="e">
        <f>(#REF!/3)*2</f>
        <v>#REF!</v>
      </c>
      <c r="M58" s="165" t="e">
        <f>(#REF!/3)*3</f>
        <v>#REF!</v>
      </c>
      <c r="N58" s="170"/>
      <c r="O58" s="170"/>
      <c r="P58" s="174"/>
    </row>
    <row r="59" spans="2:17">
      <c r="G59" s="91">
        <f>SUM(G51:G58)</f>
        <v>1.4E-2</v>
      </c>
    </row>
    <row r="61" spans="2:17" ht="28.8">
      <c r="G61" s="13" t="s">
        <v>51</v>
      </c>
      <c r="H61" s="151" t="s">
        <v>55</v>
      </c>
      <c r="I61" s="84"/>
      <c r="J61" s="133" t="s">
        <v>287</v>
      </c>
      <c r="K61" s="156" t="s">
        <v>56</v>
      </c>
      <c r="L61" s="157"/>
      <c r="M61" s="158"/>
      <c r="N61" s="151" t="s">
        <v>58</v>
      </c>
      <c r="O61" s="159" t="s">
        <v>57</v>
      </c>
      <c r="P61" s="133" t="s">
        <v>49</v>
      </c>
    </row>
    <row r="62" spans="2:17">
      <c r="B62" s="14" t="str">
        <f>'TABLA_MTU-cambiar nombres aqui'!E7</f>
        <v>MTU.2.2</v>
      </c>
      <c r="C62" s="14" t="str">
        <f>'TABLA_MTU-cambiar nombres aqui'!F7</f>
        <v>Eficiencia en la producción, tratamiento  de las aguas y consumo hídrico</v>
      </c>
      <c r="G62" s="11">
        <f>'Tabla Resultados MTU'!H7</f>
        <v>1.2999999999999999E-2</v>
      </c>
      <c r="H62" s="152"/>
      <c r="I62" s="85"/>
      <c r="J62" s="134"/>
      <c r="K62" s="160"/>
      <c r="L62" s="161"/>
      <c r="M62" s="162"/>
      <c r="N62" s="152"/>
      <c r="O62" s="163"/>
      <c r="P62" s="134"/>
    </row>
    <row r="63" spans="2:17">
      <c r="K63" s="164" t="s">
        <v>45</v>
      </c>
      <c r="L63" s="164" t="s">
        <v>46</v>
      </c>
      <c r="M63" s="164" t="s">
        <v>47</v>
      </c>
    </row>
    <row r="64" spans="2:17" hidden="1">
      <c r="K64" s="165">
        <f>(G65/3)</f>
        <v>1.1666666666666668E-3</v>
      </c>
      <c r="L64" s="165">
        <f>(G65/3)*2</f>
        <v>2.3333333333333335E-3</v>
      </c>
      <c r="M64" s="165">
        <f>(G65/3)*3</f>
        <v>3.5000000000000005E-3</v>
      </c>
    </row>
    <row r="65" spans="2:17" ht="15">
      <c r="C65" s="132" t="s">
        <v>78</v>
      </c>
      <c r="D65" s="132"/>
      <c r="E65" s="132"/>
      <c r="F65" s="132"/>
      <c r="G65" s="87">
        <v>3.5000000000000001E-3</v>
      </c>
      <c r="H65" s="154" t="s">
        <v>54</v>
      </c>
      <c r="I65" s="88">
        <f>IF(H65="Sí",1)+IF(H65="No",0)</f>
        <v>1</v>
      </c>
      <c r="J65" s="89" t="s">
        <v>312</v>
      </c>
      <c r="K65" s="166"/>
      <c r="L65" s="166"/>
      <c r="M65" s="166"/>
      <c r="N65" s="167">
        <v>3</v>
      </c>
      <c r="O65" s="168">
        <f>INDEX(K64:M64,N65)</f>
        <v>3.5000000000000005E-3</v>
      </c>
      <c r="P65" s="172">
        <f>O65*I65</f>
        <v>3.5000000000000005E-3</v>
      </c>
      <c r="Q65" s="173"/>
    </row>
    <row r="66" spans="2:17" hidden="1">
      <c r="C66" s="90"/>
      <c r="D66" s="90"/>
      <c r="E66" s="90"/>
      <c r="F66" s="90"/>
      <c r="G66" s="90"/>
      <c r="H66" s="154" t="s">
        <v>54</v>
      </c>
      <c r="I66" s="90">
        <f t="shared" ref="I66" si="6">IF(H66="Sí",1)+IF(H66="No",0)</f>
        <v>1</v>
      </c>
      <c r="J66" s="90"/>
      <c r="K66" s="169">
        <f>(G67/3)</f>
        <v>1.3333333333333333E-3</v>
      </c>
      <c r="L66" s="169">
        <f>(G67/3)*2</f>
        <v>2.6666666666666666E-3</v>
      </c>
      <c r="M66" s="169">
        <f>(G67/3)*3</f>
        <v>4.0000000000000001E-3</v>
      </c>
      <c r="N66" s="170"/>
      <c r="O66" s="170"/>
      <c r="P66" s="174"/>
    </row>
    <row r="67" spans="2:17" ht="33" customHeight="1">
      <c r="C67" s="132" t="s">
        <v>99</v>
      </c>
      <c r="D67" s="132"/>
      <c r="E67" s="132"/>
      <c r="F67" s="132"/>
      <c r="G67" s="87">
        <v>4.0000000000000001E-3</v>
      </c>
      <c r="H67" s="154" t="s">
        <v>54</v>
      </c>
      <c r="I67" s="88">
        <f t="shared" ref="I67:I71" si="7">IF(H67="Sí",1)+IF(H67="No",0)</f>
        <v>1</v>
      </c>
      <c r="J67" s="89" t="s">
        <v>312</v>
      </c>
      <c r="K67" s="166"/>
      <c r="L67" s="166"/>
      <c r="M67" s="166"/>
      <c r="N67" s="167">
        <v>3</v>
      </c>
      <c r="O67" s="168">
        <f>INDEX(K66:M66,N67)</f>
        <v>4.0000000000000001E-3</v>
      </c>
      <c r="P67" s="172">
        <f>O67*I67</f>
        <v>4.0000000000000001E-3</v>
      </c>
    </row>
    <row r="68" spans="2:17" hidden="1">
      <c r="C68" s="90"/>
      <c r="D68" s="90"/>
      <c r="E68" s="90"/>
      <c r="F68" s="90"/>
      <c r="G68" s="90"/>
      <c r="H68" s="154" t="s">
        <v>54</v>
      </c>
      <c r="I68" s="90">
        <f t="shared" si="7"/>
        <v>1</v>
      </c>
      <c r="J68" s="90"/>
      <c r="K68" s="169">
        <f>(G69/3)</f>
        <v>8.3333333333333339E-4</v>
      </c>
      <c r="L68" s="169">
        <f>(G69/3)*2</f>
        <v>1.6666666666666668E-3</v>
      </c>
      <c r="M68" s="169">
        <f>(G69/3)*3</f>
        <v>2.5000000000000001E-3</v>
      </c>
      <c r="N68" s="170"/>
      <c r="O68" s="170"/>
      <c r="P68" s="174"/>
    </row>
    <row r="69" spans="2:17" ht="15" thickBot="1">
      <c r="C69" s="132" t="s">
        <v>98</v>
      </c>
      <c r="D69" s="132"/>
      <c r="E69" s="132"/>
      <c r="F69" s="132"/>
      <c r="G69" s="87">
        <v>2.5000000000000001E-3</v>
      </c>
      <c r="H69" s="154" t="s">
        <v>54</v>
      </c>
      <c r="I69" s="88">
        <f t="shared" si="7"/>
        <v>1</v>
      </c>
      <c r="J69" s="89" t="s">
        <v>312</v>
      </c>
      <c r="K69" s="166"/>
      <c r="L69" s="166"/>
      <c r="M69" s="166"/>
      <c r="N69" s="167">
        <v>3</v>
      </c>
      <c r="O69" s="168">
        <f>INDEX(K68:M68,N69)</f>
        <v>2.5000000000000001E-3</v>
      </c>
      <c r="P69" s="172">
        <f>O69*I69</f>
        <v>2.5000000000000001E-3</v>
      </c>
    </row>
    <row r="70" spans="2:17" hidden="1">
      <c r="C70" s="90"/>
      <c r="D70" s="90"/>
      <c r="E70" s="90"/>
      <c r="F70" s="90"/>
      <c r="G70" s="90"/>
      <c r="H70" s="154" t="s">
        <v>54</v>
      </c>
      <c r="I70" s="90">
        <f t="shared" si="7"/>
        <v>1</v>
      </c>
      <c r="J70" s="90"/>
      <c r="K70" s="169">
        <f>(G71/3)</f>
        <v>1E-3</v>
      </c>
      <c r="L70" s="169">
        <f>(G71/3)*2</f>
        <v>2E-3</v>
      </c>
      <c r="M70" s="169">
        <f>(G71/3)*3</f>
        <v>3.0000000000000001E-3</v>
      </c>
      <c r="N70" s="170"/>
      <c r="O70" s="170"/>
      <c r="P70" s="174"/>
    </row>
    <row r="71" spans="2:17" ht="15" thickBot="1">
      <c r="C71" s="132" t="s">
        <v>63</v>
      </c>
      <c r="D71" s="132"/>
      <c r="E71" s="132"/>
      <c r="F71" s="132"/>
      <c r="G71" s="87">
        <v>3.0000000000000001E-3</v>
      </c>
      <c r="H71" s="154" t="s">
        <v>54</v>
      </c>
      <c r="I71" s="88">
        <f t="shared" si="7"/>
        <v>1</v>
      </c>
      <c r="J71" s="89" t="s">
        <v>312</v>
      </c>
      <c r="K71" s="166"/>
      <c r="L71" s="166"/>
      <c r="M71" s="166"/>
      <c r="N71" s="167">
        <v>3</v>
      </c>
      <c r="O71" s="168">
        <f>INDEX(K70:M70,N71)</f>
        <v>3.0000000000000001E-3</v>
      </c>
      <c r="P71" s="172">
        <f>O71*I71</f>
        <v>3.0000000000000001E-3</v>
      </c>
      <c r="Q71" s="175">
        <f>SUM(P65:P71)</f>
        <v>1.3000000000000001E-2</v>
      </c>
    </row>
    <row r="72" spans="2:17">
      <c r="G72" s="91">
        <f>SUM(G65:G71)</f>
        <v>1.3000000000000001E-2</v>
      </c>
    </row>
    <row r="74" spans="2:17" ht="28.8">
      <c r="G74" s="13" t="s">
        <v>51</v>
      </c>
      <c r="H74" s="151" t="s">
        <v>55</v>
      </c>
      <c r="I74" s="84"/>
      <c r="J74" s="133" t="s">
        <v>287</v>
      </c>
      <c r="K74" s="156" t="s">
        <v>56</v>
      </c>
      <c r="L74" s="157"/>
      <c r="M74" s="158"/>
      <c r="N74" s="151" t="s">
        <v>58</v>
      </c>
      <c r="O74" s="159" t="s">
        <v>57</v>
      </c>
      <c r="P74" s="133" t="s">
        <v>49</v>
      </c>
    </row>
    <row r="75" spans="2:17">
      <c r="B75" s="14" t="str">
        <f>'TABLA_MTU-cambiar nombres aqui'!E8</f>
        <v>MTU.2.3</v>
      </c>
      <c r="C75" s="14" t="str">
        <f>'TABLA_MTU-cambiar nombres aqui'!F8</f>
        <v>Potenciación de las SbN</v>
      </c>
      <c r="F75" s="15"/>
      <c r="G75" s="11">
        <f>'Tabla Resultados MTU'!H8</f>
        <v>1.0699999999999999E-2</v>
      </c>
      <c r="H75" s="152"/>
      <c r="I75" s="85"/>
      <c r="J75" s="134"/>
      <c r="K75" s="160"/>
      <c r="L75" s="161"/>
      <c r="M75" s="162"/>
      <c r="N75" s="152"/>
      <c r="O75" s="163"/>
      <c r="P75" s="134"/>
    </row>
    <row r="76" spans="2:17">
      <c r="K76" s="164" t="s">
        <v>45</v>
      </c>
      <c r="L76" s="164" t="s">
        <v>46</v>
      </c>
      <c r="M76" s="164" t="s">
        <v>47</v>
      </c>
    </row>
    <row r="77" spans="2:17" hidden="1">
      <c r="K77" s="165">
        <f>(G78/3)</f>
        <v>1.2333333333333335E-3</v>
      </c>
      <c r="L77" s="165">
        <f>(G78/3)*2</f>
        <v>2.4666666666666669E-3</v>
      </c>
      <c r="M77" s="165">
        <f>(G78/3)*3</f>
        <v>3.7000000000000002E-3</v>
      </c>
    </row>
    <row r="78" spans="2:17" ht="15">
      <c r="C78" s="132" t="s">
        <v>72</v>
      </c>
      <c r="D78" s="132"/>
      <c r="E78" s="132"/>
      <c r="F78" s="132"/>
      <c r="G78" s="87">
        <v>3.7000000000000002E-3</v>
      </c>
      <c r="H78" s="154" t="s">
        <v>54</v>
      </c>
      <c r="I78" s="88">
        <f>IF(H78="Sí",1)+IF(H78="No",0)</f>
        <v>1</v>
      </c>
      <c r="J78" s="89" t="s">
        <v>313</v>
      </c>
      <c r="K78" s="166"/>
      <c r="L78" s="166"/>
      <c r="M78" s="166"/>
      <c r="N78" s="167">
        <v>3</v>
      </c>
      <c r="O78" s="168">
        <f>INDEX(K77:M77,N78)</f>
        <v>3.7000000000000002E-3</v>
      </c>
      <c r="P78" s="172">
        <f>O78*I78</f>
        <v>3.7000000000000002E-3</v>
      </c>
      <c r="Q78" s="173"/>
    </row>
    <row r="79" spans="2:17" hidden="1">
      <c r="C79" s="90"/>
      <c r="D79" s="90"/>
      <c r="E79" s="90"/>
      <c r="F79" s="90"/>
      <c r="G79" s="90"/>
      <c r="H79" s="154" t="s">
        <v>54</v>
      </c>
      <c r="I79" s="90">
        <f t="shared" ref="I79" si="8">IF(H79="Sí",1)+IF(H79="No",0)</f>
        <v>1</v>
      </c>
      <c r="J79" s="90"/>
      <c r="K79" s="169">
        <f>(G80/3)</f>
        <v>1.1666666666666668E-3</v>
      </c>
      <c r="L79" s="169">
        <f>(G80/3)*2</f>
        <v>2.3333333333333335E-3</v>
      </c>
      <c r="M79" s="169">
        <f>(G80/3)*3</f>
        <v>3.5000000000000005E-3</v>
      </c>
      <c r="N79" s="170"/>
      <c r="O79" s="170"/>
      <c r="P79" s="174"/>
    </row>
    <row r="80" spans="2:17" ht="15" thickBot="1">
      <c r="C80" s="132" t="s">
        <v>224</v>
      </c>
      <c r="D80" s="132"/>
      <c r="E80" s="132"/>
      <c r="F80" s="132"/>
      <c r="G80" s="87">
        <v>3.5000000000000001E-3</v>
      </c>
      <c r="H80" s="154" t="s">
        <v>54</v>
      </c>
      <c r="I80" s="88">
        <f t="shared" ref="I80:I82" si="9">IF(H80="Sí",1)+IF(H80="No",0)</f>
        <v>1</v>
      </c>
      <c r="J80" s="89" t="s">
        <v>313</v>
      </c>
      <c r="K80" s="166"/>
      <c r="L80" s="166"/>
      <c r="M80" s="166"/>
      <c r="N80" s="167">
        <v>3</v>
      </c>
      <c r="O80" s="168">
        <f>INDEX(K79:M79,N80)</f>
        <v>3.5000000000000005E-3</v>
      </c>
      <c r="P80" s="172">
        <f>O80*I80</f>
        <v>3.5000000000000005E-3</v>
      </c>
    </row>
    <row r="81" spans="2:17" hidden="1">
      <c r="C81" s="90"/>
      <c r="D81" s="90"/>
      <c r="E81" s="90"/>
      <c r="F81" s="90"/>
      <c r="G81" s="90"/>
      <c r="H81" s="154" t="s">
        <v>54</v>
      </c>
      <c r="I81" s="90">
        <f t="shared" si="9"/>
        <v>1</v>
      </c>
      <c r="J81" s="90"/>
      <c r="K81" s="169">
        <f>(G82/3)</f>
        <v>1.1666666666666668E-3</v>
      </c>
      <c r="L81" s="169">
        <f>(G82/3)*2</f>
        <v>2.3333333333333335E-3</v>
      </c>
      <c r="M81" s="169">
        <f>(G82/3)*3</f>
        <v>3.5000000000000005E-3</v>
      </c>
      <c r="N81" s="170"/>
      <c r="O81" s="170"/>
      <c r="P81" s="174"/>
    </row>
    <row r="82" spans="2:17" ht="15" thickBot="1">
      <c r="C82" s="132" t="s">
        <v>80</v>
      </c>
      <c r="D82" s="132"/>
      <c r="E82" s="132"/>
      <c r="F82" s="132"/>
      <c r="G82" s="87">
        <v>3.5000000000000001E-3</v>
      </c>
      <c r="H82" s="154" t="s">
        <v>54</v>
      </c>
      <c r="I82" s="88">
        <f t="shared" si="9"/>
        <v>1</v>
      </c>
      <c r="J82" s="89" t="s">
        <v>313</v>
      </c>
      <c r="K82" s="166"/>
      <c r="L82" s="166"/>
      <c r="M82" s="166"/>
      <c r="N82" s="167">
        <v>3</v>
      </c>
      <c r="O82" s="168">
        <f>INDEX(K81:M81,N82)</f>
        <v>3.5000000000000005E-3</v>
      </c>
      <c r="P82" s="172">
        <f>O82*I82</f>
        <v>3.5000000000000005E-3</v>
      </c>
      <c r="Q82" s="175">
        <f>SUM(P78:P82)</f>
        <v>1.0700000000000001E-2</v>
      </c>
    </row>
    <row r="83" spans="2:17">
      <c r="G83" s="91">
        <f>SUM(G78:G82)</f>
        <v>1.0699999999999999E-2</v>
      </c>
    </row>
    <row r="85" spans="2:17" ht="28.8">
      <c r="G85" s="13" t="s">
        <v>51</v>
      </c>
      <c r="H85" s="151" t="s">
        <v>55</v>
      </c>
      <c r="I85" s="84"/>
      <c r="J85" s="133" t="s">
        <v>287</v>
      </c>
      <c r="K85" s="156" t="s">
        <v>56</v>
      </c>
      <c r="L85" s="157"/>
      <c r="M85" s="158"/>
      <c r="N85" s="151" t="s">
        <v>58</v>
      </c>
      <c r="O85" s="159" t="s">
        <v>57</v>
      </c>
      <c r="P85" s="133" t="s">
        <v>49</v>
      </c>
    </row>
    <row r="86" spans="2:17">
      <c r="B86" s="14" t="str">
        <f>'TABLA_MTU-cambiar nombres aqui'!E9</f>
        <v>MTU.3.1</v>
      </c>
      <c r="C86" s="14" t="str">
        <f>'TABLA_MTU-cambiar nombres aqui'!F9</f>
        <v>Compatibilidad de la protección del sistema natural con la gestión de residuos</v>
      </c>
      <c r="F86" s="15"/>
      <c r="G86" s="11">
        <f>'Tabla Resultados MTU'!H9</f>
        <v>1.2E-2</v>
      </c>
      <c r="H86" s="152"/>
      <c r="I86" s="85"/>
      <c r="J86" s="134"/>
      <c r="K86" s="160"/>
      <c r="L86" s="161"/>
      <c r="M86" s="162"/>
      <c r="N86" s="152"/>
      <c r="O86" s="163"/>
      <c r="P86" s="134"/>
    </row>
    <row r="87" spans="2:17">
      <c r="K87" s="164" t="s">
        <v>45</v>
      </c>
      <c r="L87" s="164" t="s">
        <v>46</v>
      </c>
      <c r="M87" s="164" t="s">
        <v>47</v>
      </c>
    </row>
    <row r="88" spans="2:17" hidden="1">
      <c r="K88" s="165">
        <f>(G89/3)</f>
        <v>8.3333333333333339E-4</v>
      </c>
      <c r="L88" s="165">
        <f>(G89/3)*2</f>
        <v>1.6666666666666668E-3</v>
      </c>
      <c r="M88" s="165">
        <f>(G89/3)*3</f>
        <v>2.5000000000000001E-3</v>
      </c>
    </row>
    <row r="89" spans="2:17" ht="15">
      <c r="C89" s="132" t="s">
        <v>84</v>
      </c>
      <c r="D89" s="132"/>
      <c r="E89" s="132"/>
      <c r="F89" s="132"/>
      <c r="G89" s="87">
        <v>2.5000000000000001E-3</v>
      </c>
      <c r="H89" s="154" t="s">
        <v>54</v>
      </c>
      <c r="I89" s="88">
        <f>IF(H89="Sí",1)+IF(H89="No",0)</f>
        <v>1</v>
      </c>
      <c r="J89" s="89" t="s">
        <v>314</v>
      </c>
      <c r="K89" s="166"/>
      <c r="L89" s="166"/>
      <c r="M89" s="166"/>
      <c r="N89" s="167">
        <v>3</v>
      </c>
      <c r="O89" s="168">
        <f>INDEX(K88:M88,N89)</f>
        <v>2.5000000000000001E-3</v>
      </c>
      <c r="P89" s="172">
        <f>O89*I89</f>
        <v>2.5000000000000001E-3</v>
      </c>
      <c r="Q89" s="173"/>
    </row>
    <row r="90" spans="2:17" hidden="1">
      <c r="C90" s="90"/>
      <c r="D90" s="90"/>
      <c r="E90" s="90"/>
      <c r="F90" s="90"/>
      <c r="G90" s="90"/>
      <c r="H90" s="154" t="s">
        <v>54</v>
      </c>
      <c r="I90" s="90">
        <f t="shared" ref="I90" si="10">IF(H90="Sí",1)+IF(H90="No",0)</f>
        <v>1</v>
      </c>
      <c r="J90" s="90"/>
      <c r="K90" s="169">
        <f>(G91/3)</f>
        <v>8.3333333333333339E-4</v>
      </c>
      <c r="L90" s="169">
        <f>(G91/3)*2</f>
        <v>1.6666666666666668E-3</v>
      </c>
      <c r="M90" s="169">
        <f>(G91/3)*3</f>
        <v>2.5000000000000001E-3</v>
      </c>
      <c r="N90" s="170"/>
      <c r="O90" s="170"/>
      <c r="P90" s="174"/>
    </row>
    <row r="91" spans="2:17">
      <c r="C91" s="132" t="s">
        <v>85</v>
      </c>
      <c r="D91" s="132"/>
      <c r="E91" s="132"/>
      <c r="F91" s="132"/>
      <c r="G91" s="87">
        <v>2.5000000000000001E-3</v>
      </c>
      <c r="H91" s="154" t="s">
        <v>54</v>
      </c>
      <c r="I91" s="88">
        <f t="shared" ref="I91:I97" si="11">IF(H91="Sí",1)+IF(H91="No",0)</f>
        <v>1</v>
      </c>
      <c r="J91" s="89" t="s">
        <v>314</v>
      </c>
      <c r="K91" s="166"/>
      <c r="L91" s="166"/>
      <c r="M91" s="166"/>
      <c r="N91" s="167">
        <v>3</v>
      </c>
      <c r="O91" s="168">
        <f>INDEX(K90:M90,N91)</f>
        <v>2.5000000000000001E-3</v>
      </c>
      <c r="P91" s="172">
        <f>O91*I91</f>
        <v>2.5000000000000001E-3</v>
      </c>
    </row>
    <row r="92" spans="2:17" hidden="1">
      <c r="C92" s="90"/>
      <c r="D92" s="90"/>
      <c r="E92" s="90"/>
      <c r="F92" s="90"/>
      <c r="G92" s="90"/>
      <c r="H92" s="154" t="s">
        <v>54</v>
      </c>
      <c r="I92" s="90">
        <f t="shared" si="11"/>
        <v>1</v>
      </c>
      <c r="J92" s="90"/>
      <c r="K92" s="169">
        <f>(G93/3)</f>
        <v>1E-3</v>
      </c>
      <c r="L92" s="169">
        <f>(G93/3)*2</f>
        <v>2E-3</v>
      </c>
      <c r="M92" s="169">
        <f>(G93/3)*3</f>
        <v>3.0000000000000001E-3</v>
      </c>
      <c r="N92" s="170"/>
      <c r="O92" s="170"/>
      <c r="P92" s="174"/>
    </row>
    <row r="93" spans="2:17">
      <c r="C93" s="132" t="s">
        <v>64</v>
      </c>
      <c r="D93" s="132"/>
      <c r="E93" s="132"/>
      <c r="F93" s="132"/>
      <c r="G93" s="87">
        <v>3.0000000000000001E-3</v>
      </c>
      <c r="H93" s="154" t="s">
        <v>54</v>
      </c>
      <c r="I93" s="88">
        <f t="shared" si="11"/>
        <v>1</v>
      </c>
      <c r="J93" s="89" t="s">
        <v>314</v>
      </c>
      <c r="K93" s="166"/>
      <c r="L93" s="166"/>
      <c r="M93" s="166"/>
      <c r="N93" s="167">
        <v>3</v>
      </c>
      <c r="O93" s="168">
        <f>INDEX(K92:M92,N93)</f>
        <v>3.0000000000000001E-3</v>
      </c>
      <c r="P93" s="172">
        <f>O93*I93</f>
        <v>3.0000000000000001E-3</v>
      </c>
    </row>
    <row r="94" spans="2:17" hidden="1">
      <c r="C94" s="90"/>
      <c r="D94" s="90"/>
      <c r="E94" s="90"/>
      <c r="F94" s="90"/>
      <c r="G94" s="90"/>
      <c r="H94" s="154" t="s">
        <v>54</v>
      </c>
      <c r="I94" s="90">
        <f t="shared" si="11"/>
        <v>1</v>
      </c>
      <c r="J94" s="90"/>
      <c r="K94" s="169">
        <f>(G95/3)</f>
        <v>6.6666666666666664E-4</v>
      </c>
      <c r="L94" s="169">
        <f>(G95/3)*2</f>
        <v>1.3333333333333333E-3</v>
      </c>
      <c r="M94" s="169">
        <f>(G95/3)*3</f>
        <v>2E-3</v>
      </c>
      <c r="N94" s="170"/>
      <c r="O94" s="170"/>
      <c r="P94" s="174"/>
    </row>
    <row r="95" spans="2:17" ht="15" thickBot="1">
      <c r="C95" s="132" t="s">
        <v>86</v>
      </c>
      <c r="D95" s="132"/>
      <c r="E95" s="132"/>
      <c r="F95" s="132"/>
      <c r="G95" s="87">
        <v>2E-3</v>
      </c>
      <c r="H95" s="154" t="s">
        <v>54</v>
      </c>
      <c r="I95" s="88">
        <f t="shared" si="11"/>
        <v>1</v>
      </c>
      <c r="J95" s="89" t="s">
        <v>314</v>
      </c>
      <c r="K95" s="166"/>
      <c r="L95" s="166"/>
      <c r="M95" s="166"/>
      <c r="N95" s="167">
        <v>3</v>
      </c>
      <c r="O95" s="168">
        <f>INDEX(K94:M94,N95)</f>
        <v>2E-3</v>
      </c>
      <c r="P95" s="172">
        <f>O95*I95</f>
        <v>2E-3</v>
      </c>
    </row>
    <row r="96" spans="2:17" hidden="1">
      <c r="C96" s="90"/>
      <c r="D96" s="90"/>
      <c r="E96" s="90"/>
      <c r="F96" s="90"/>
      <c r="G96" s="90"/>
      <c r="H96" s="154" t="s">
        <v>54</v>
      </c>
      <c r="I96" s="90">
        <f t="shared" si="11"/>
        <v>1</v>
      </c>
      <c r="J96" s="90"/>
      <c r="K96" s="169">
        <f>(G97/3)</f>
        <v>6.6666666666666664E-4</v>
      </c>
      <c r="L96" s="169">
        <f>(G97/3)*2</f>
        <v>1.3333333333333333E-3</v>
      </c>
      <c r="M96" s="169">
        <f>(G97/3)*3</f>
        <v>2E-3</v>
      </c>
      <c r="N96" s="170"/>
      <c r="O96" s="170"/>
      <c r="P96" s="174"/>
    </row>
    <row r="97" spans="2:17" ht="15" thickBot="1">
      <c r="C97" s="132" t="s">
        <v>82</v>
      </c>
      <c r="D97" s="132"/>
      <c r="E97" s="132"/>
      <c r="F97" s="132"/>
      <c r="G97" s="87">
        <v>2E-3</v>
      </c>
      <c r="H97" s="154" t="s">
        <v>54</v>
      </c>
      <c r="I97" s="88">
        <f t="shared" si="11"/>
        <v>1</v>
      </c>
      <c r="J97" s="89" t="s">
        <v>314</v>
      </c>
      <c r="K97" s="166"/>
      <c r="L97" s="166"/>
      <c r="M97" s="166"/>
      <c r="N97" s="167">
        <v>3</v>
      </c>
      <c r="O97" s="168">
        <f>INDEX(K96:M96,N97)</f>
        <v>2E-3</v>
      </c>
      <c r="P97" s="172">
        <f>O97*I97</f>
        <v>2E-3</v>
      </c>
      <c r="Q97" s="175">
        <f>SUM(P89:P97)</f>
        <v>1.2E-2</v>
      </c>
    </row>
    <row r="98" spans="2:17">
      <c r="G98" s="91">
        <f>SUM(G89:G97)</f>
        <v>1.2E-2</v>
      </c>
    </row>
    <row r="101" spans="2:17" ht="28.8">
      <c r="G101" s="13" t="s">
        <v>51</v>
      </c>
      <c r="H101" s="151" t="s">
        <v>55</v>
      </c>
      <c r="I101" s="84"/>
      <c r="J101" s="133" t="s">
        <v>287</v>
      </c>
      <c r="K101" s="156" t="s">
        <v>56</v>
      </c>
      <c r="L101" s="157"/>
      <c r="M101" s="158"/>
      <c r="N101" s="151" t="s">
        <v>58</v>
      </c>
      <c r="O101" s="159" t="s">
        <v>57</v>
      </c>
      <c r="P101" s="133" t="s">
        <v>49</v>
      </c>
    </row>
    <row r="102" spans="2:17">
      <c r="B102" s="14" t="str">
        <f>'TABLA_MTU-cambiar nombres aqui'!E10</f>
        <v>MTU.3.2</v>
      </c>
      <c r="C102" s="14" t="str">
        <f>'TABLA_MTU-cambiar nombres aqui'!F10</f>
        <v>Viabilizar el principio de autosuficiencia</v>
      </c>
      <c r="F102" s="15"/>
      <c r="G102" s="11">
        <f>'Tabla Resultados MTU'!H10</f>
        <v>1.2500000000000001E-2</v>
      </c>
      <c r="H102" s="152"/>
      <c r="I102" s="85"/>
      <c r="J102" s="134"/>
      <c r="K102" s="160"/>
      <c r="L102" s="161"/>
      <c r="M102" s="162"/>
      <c r="N102" s="152"/>
      <c r="O102" s="163"/>
      <c r="P102" s="134"/>
    </row>
    <row r="103" spans="2:17">
      <c r="K103" s="164" t="s">
        <v>45</v>
      </c>
      <c r="L103" s="164" t="s">
        <v>46</v>
      </c>
      <c r="M103" s="164" t="s">
        <v>47</v>
      </c>
    </row>
    <row r="104" spans="2:17" hidden="1">
      <c r="K104" s="165">
        <f>(G105/3)</f>
        <v>1.1666666666666668E-3</v>
      </c>
      <c r="L104" s="165">
        <f>(G105/3)*2</f>
        <v>2.3333333333333335E-3</v>
      </c>
      <c r="M104" s="165">
        <f>(G105/3)*3</f>
        <v>3.5000000000000005E-3</v>
      </c>
    </row>
    <row r="105" spans="2:17" ht="15">
      <c r="C105" s="132" t="s">
        <v>87</v>
      </c>
      <c r="D105" s="132"/>
      <c r="E105" s="132"/>
      <c r="F105" s="132"/>
      <c r="G105" s="87">
        <v>3.5000000000000001E-3</v>
      </c>
      <c r="H105" s="154" t="s">
        <v>54</v>
      </c>
      <c r="I105" s="88">
        <f>IF(H105="Sí",1)+IF(H105="No",0)</f>
        <v>1</v>
      </c>
      <c r="J105" s="89" t="s">
        <v>315</v>
      </c>
      <c r="K105" s="166"/>
      <c r="L105" s="166"/>
      <c r="M105" s="166"/>
      <c r="N105" s="167">
        <v>3</v>
      </c>
      <c r="O105" s="168">
        <f>INDEX(K104:M104,N105)</f>
        <v>3.5000000000000005E-3</v>
      </c>
      <c r="P105" s="172">
        <f>O105*I105</f>
        <v>3.5000000000000005E-3</v>
      </c>
      <c r="Q105" s="173"/>
    </row>
    <row r="106" spans="2:17" hidden="1">
      <c r="C106" s="90"/>
      <c r="D106" s="90"/>
      <c r="E106" s="90"/>
      <c r="F106" s="90"/>
      <c r="G106" s="90"/>
      <c r="H106" s="154" t="s">
        <v>54</v>
      </c>
      <c r="I106" s="90">
        <f t="shared" ref="I106" si="12">IF(H106="Sí",1)+IF(H106="No",0)</f>
        <v>1</v>
      </c>
      <c r="J106" s="90"/>
      <c r="K106" s="169">
        <f>(G107/3)</f>
        <v>1.1666666666666668E-3</v>
      </c>
      <c r="L106" s="169">
        <f>(G107/3)*2</f>
        <v>2.3333333333333335E-3</v>
      </c>
      <c r="M106" s="169">
        <f>(G107/3)*3</f>
        <v>3.5000000000000005E-3</v>
      </c>
      <c r="N106" s="170"/>
      <c r="O106" s="170"/>
      <c r="P106" s="174"/>
    </row>
    <row r="107" spans="2:17">
      <c r="C107" s="132" t="s">
        <v>65</v>
      </c>
      <c r="D107" s="132"/>
      <c r="E107" s="132"/>
      <c r="F107" s="132"/>
      <c r="G107" s="87">
        <v>3.5000000000000001E-3</v>
      </c>
      <c r="H107" s="154" t="s">
        <v>54</v>
      </c>
      <c r="I107" s="88">
        <f t="shared" ref="I107:I111" si="13">IF(H107="Sí",1)+IF(H107="No",0)</f>
        <v>1</v>
      </c>
      <c r="J107" s="89" t="s">
        <v>315</v>
      </c>
      <c r="K107" s="166"/>
      <c r="L107" s="166"/>
      <c r="M107" s="166"/>
      <c r="N107" s="167">
        <v>3</v>
      </c>
      <c r="O107" s="168">
        <f>INDEX(K106:M106,N107)</f>
        <v>3.5000000000000005E-3</v>
      </c>
      <c r="P107" s="172">
        <f>O107*I107</f>
        <v>3.5000000000000005E-3</v>
      </c>
    </row>
    <row r="108" spans="2:17" hidden="1">
      <c r="C108" s="90"/>
      <c r="D108" s="90"/>
      <c r="E108" s="90"/>
      <c r="F108" s="90"/>
      <c r="G108" s="90"/>
      <c r="H108" s="154" t="s">
        <v>54</v>
      </c>
      <c r="I108" s="90">
        <f t="shared" si="13"/>
        <v>1</v>
      </c>
      <c r="J108" s="90"/>
      <c r="K108" s="169">
        <f>(G109/3)</f>
        <v>1.1666666666666668E-3</v>
      </c>
      <c r="L108" s="169">
        <f>(G109/3)*2</f>
        <v>2.3333333333333335E-3</v>
      </c>
      <c r="M108" s="169">
        <f>(G109/3)*3</f>
        <v>3.5000000000000005E-3</v>
      </c>
      <c r="N108" s="170"/>
      <c r="O108" s="170"/>
      <c r="P108" s="174"/>
    </row>
    <row r="109" spans="2:17" ht="15" thickBot="1">
      <c r="C109" s="132" t="s">
        <v>101</v>
      </c>
      <c r="D109" s="132"/>
      <c r="E109" s="132"/>
      <c r="F109" s="132"/>
      <c r="G109" s="87">
        <v>3.5000000000000001E-3</v>
      </c>
      <c r="H109" s="154" t="s">
        <v>54</v>
      </c>
      <c r="I109" s="88">
        <f t="shared" ref="I109" si="14">IF(H109="Sí",1)+IF(H109="No",0)</f>
        <v>1</v>
      </c>
      <c r="J109" s="89" t="s">
        <v>315</v>
      </c>
      <c r="K109" s="166"/>
      <c r="L109" s="166"/>
      <c r="M109" s="166"/>
      <c r="N109" s="167">
        <v>3</v>
      </c>
      <c r="O109" s="168">
        <f>INDEX(K108:M108,N109)</f>
        <v>3.5000000000000005E-3</v>
      </c>
      <c r="P109" s="172">
        <f>O109*I109</f>
        <v>3.5000000000000005E-3</v>
      </c>
    </row>
    <row r="110" spans="2:17" hidden="1">
      <c r="C110" s="90"/>
      <c r="D110" s="90"/>
      <c r="E110" s="90"/>
      <c r="F110" s="90"/>
      <c r="G110" s="90"/>
      <c r="H110" s="154" t="s">
        <v>54</v>
      </c>
      <c r="I110" s="90">
        <f t="shared" si="13"/>
        <v>1</v>
      </c>
      <c r="J110" s="90"/>
      <c r="K110" s="169">
        <f>(G111/3)</f>
        <v>6.6666666666666664E-4</v>
      </c>
      <c r="L110" s="169">
        <f>(G111/3)*2</f>
        <v>1.3333333333333333E-3</v>
      </c>
      <c r="M110" s="169">
        <f>(G111/3)*3</f>
        <v>2E-3</v>
      </c>
      <c r="N110" s="170"/>
      <c r="O110" s="170"/>
      <c r="P110" s="174"/>
    </row>
    <row r="111" spans="2:17" ht="15" thickBot="1">
      <c r="C111" s="132" t="s">
        <v>82</v>
      </c>
      <c r="D111" s="132"/>
      <c r="E111" s="132"/>
      <c r="F111" s="132"/>
      <c r="G111" s="87">
        <v>2E-3</v>
      </c>
      <c r="H111" s="154" t="s">
        <v>54</v>
      </c>
      <c r="I111" s="88">
        <f t="shared" si="13"/>
        <v>1</v>
      </c>
      <c r="J111" s="89" t="s">
        <v>315</v>
      </c>
      <c r="K111" s="166"/>
      <c r="L111" s="166"/>
      <c r="M111" s="166"/>
      <c r="N111" s="167">
        <v>3</v>
      </c>
      <c r="O111" s="168">
        <f>INDEX(K110:M110,N111)</f>
        <v>2E-3</v>
      </c>
      <c r="P111" s="172">
        <f>O111*I111</f>
        <v>2E-3</v>
      </c>
      <c r="Q111" s="175">
        <f>SUM(P105:P111)</f>
        <v>1.2500000000000002E-2</v>
      </c>
    </row>
    <row r="112" spans="2:17">
      <c r="G112" s="91">
        <f>SUM(G105:G111)</f>
        <v>1.2500000000000001E-2</v>
      </c>
    </row>
    <row r="114" spans="2:17" ht="28.8">
      <c r="G114" s="13" t="s">
        <v>51</v>
      </c>
      <c r="H114" s="151" t="s">
        <v>55</v>
      </c>
      <c r="I114" s="84"/>
      <c r="J114" s="133" t="s">
        <v>287</v>
      </c>
      <c r="K114" s="156" t="s">
        <v>56</v>
      </c>
      <c r="L114" s="157"/>
      <c r="M114" s="158"/>
      <c r="N114" s="151" t="s">
        <v>58</v>
      </c>
      <c r="O114" s="159" t="s">
        <v>57</v>
      </c>
      <c r="P114" s="133" t="s">
        <v>49</v>
      </c>
    </row>
    <row r="115" spans="2:17">
      <c r="B115" s="14" t="str">
        <f>'TABLA_MTU-cambiar nombres aqui'!E11</f>
        <v>MTU.3.3</v>
      </c>
      <c r="C115" s="14" t="str">
        <f>'TABLA_MTU-cambiar nombres aqui'!F11</f>
        <v>Reducción de emisiones de GEI</v>
      </c>
      <c r="F115" s="15"/>
      <c r="G115" s="11">
        <f>'Tabla Resultados MTU'!H11</f>
        <v>1.2E-2</v>
      </c>
      <c r="H115" s="152"/>
      <c r="I115" s="85"/>
      <c r="J115" s="134"/>
      <c r="K115" s="160"/>
      <c r="L115" s="161"/>
      <c r="M115" s="162"/>
      <c r="N115" s="152"/>
      <c r="O115" s="163"/>
      <c r="P115" s="134"/>
    </row>
    <row r="116" spans="2:17">
      <c r="K116" s="164" t="s">
        <v>45</v>
      </c>
      <c r="L116" s="164" t="s">
        <v>46</v>
      </c>
      <c r="M116" s="164" t="s">
        <v>47</v>
      </c>
    </row>
    <row r="117" spans="2:17" hidden="1">
      <c r="K117" s="165">
        <f>(G118/3)</f>
        <v>1.3333333333333333E-3</v>
      </c>
      <c r="L117" s="165">
        <f>(G118/3)*2</f>
        <v>2.6666666666666666E-3</v>
      </c>
      <c r="M117" s="165">
        <f>(G118/3)*3</f>
        <v>4.0000000000000001E-3</v>
      </c>
    </row>
    <row r="118" spans="2:17" ht="15">
      <c r="C118" s="132" t="s">
        <v>69</v>
      </c>
      <c r="D118" s="132"/>
      <c r="E118" s="132"/>
      <c r="F118" s="132"/>
      <c r="G118" s="87">
        <v>4.0000000000000001E-3</v>
      </c>
      <c r="H118" s="154" t="s">
        <v>54</v>
      </c>
      <c r="I118" s="88">
        <f>IF(H118="Sí",1)+IF(H118="No",0)</f>
        <v>1</v>
      </c>
      <c r="J118" s="89" t="s">
        <v>316</v>
      </c>
      <c r="K118" s="166"/>
      <c r="L118" s="166"/>
      <c r="M118" s="166"/>
      <c r="N118" s="167">
        <v>3</v>
      </c>
      <c r="O118" s="168">
        <f>INDEX(K117:M117,N118)</f>
        <v>4.0000000000000001E-3</v>
      </c>
      <c r="P118" s="172">
        <f>O118*I118</f>
        <v>4.0000000000000001E-3</v>
      </c>
      <c r="Q118" s="173"/>
    </row>
    <row r="119" spans="2:17" hidden="1">
      <c r="C119" s="90"/>
      <c r="D119" s="90"/>
      <c r="E119" s="90"/>
      <c r="F119" s="90"/>
      <c r="G119" s="90"/>
      <c r="H119" s="154" t="s">
        <v>54</v>
      </c>
      <c r="I119" s="90">
        <f t="shared" ref="I119" si="15">IF(H119="Sí",1)+IF(H119="No",0)</f>
        <v>1</v>
      </c>
      <c r="J119" s="90"/>
      <c r="K119" s="169">
        <f>(G120/3)</f>
        <v>1.3333333333333333E-3</v>
      </c>
      <c r="L119" s="169">
        <f>(G120/3)*2</f>
        <v>2.6666666666666666E-3</v>
      </c>
      <c r="M119" s="169">
        <f>(G120/3)*3</f>
        <v>4.0000000000000001E-3</v>
      </c>
      <c r="N119" s="170"/>
      <c r="O119" s="170"/>
      <c r="P119" s="174"/>
    </row>
    <row r="120" spans="2:17" ht="15" thickBot="1">
      <c r="C120" s="132" t="s">
        <v>66</v>
      </c>
      <c r="D120" s="132"/>
      <c r="E120" s="132"/>
      <c r="F120" s="132"/>
      <c r="G120" s="87">
        <v>4.0000000000000001E-3</v>
      </c>
      <c r="H120" s="154" t="s">
        <v>54</v>
      </c>
      <c r="I120" s="88">
        <f t="shared" ref="I120:I122" si="16">IF(H120="Sí",1)+IF(H120="No",0)</f>
        <v>1</v>
      </c>
      <c r="J120" s="89" t="s">
        <v>316</v>
      </c>
      <c r="K120" s="166"/>
      <c r="L120" s="166"/>
      <c r="M120" s="166"/>
      <c r="N120" s="167">
        <v>3</v>
      </c>
      <c r="O120" s="168">
        <f>INDEX(K119:M119,N120)</f>
        <v>4.0000000000000001E-3</v>
      </c>
      <c r="P120" s="172">
        <f>O120*I120</f>
        <v>4.0000000000000001E-3</v>
      </c>
    </row>
    <row r="121" spans="2:17" ht="15" hidden="1" thickBot="1">
      <c r="C121" s="90"/>
      <c r="D121" s="90"/>
      <c r="E121" s="90"/>
      <c r="F121" s="90"/>
      <c r="G121" s="90"/>
      <c r="H121" s="154" t="s">
        <v>54</v>
      </c>
      <c r="I121" s="90">
        <f t="shared" si="16"/>
        <v>1</v>
      </c>
      <c r="J121" s="90"/>
      <c r="K121" s="169">
        <f>(G122/3)</f>
        <v>1.3333333333333333E-3</v>
      </c>
      <c r="L121" s="169">
        <f>(G122/3)*2</f>
        <v>2.6666666666666666E-3</v>
      </c>
      <c r="M121" s="169">
        <f>(G122/3)*3</f>
        <v>4.0000000000000001E-3</v>
      </c>
      <c r="N121" s="170"/>
      <c r="O121" s="170"/>
      <c r="P121" s="174"/>
    </row>
    <row r="122" spans="2:17" ht="15" thickBot="1">
      <c r="C122" s="132" t="s">
        <v>102</v>
      </c>
      <c r="D122" s="132"/>
      <c r="E122" s="132"/>
      <c r="F122" s="132"/>
      <c r="G122" s="87">
        <v>4.0000000000000001E-3</v>
      </c>
      <c r="H122" s="154" t="s">
        <v>54</v>
      </c>
      <c r="I122" s="88">
        <f t="shared" si="16"/>
        <v>1</v>
      </c>
      <c r="J122" s="89" t="s">
        <v>316</v>
      </c>
      <c r="K122" s="166"/>
      <c r="L122" s="166"/>
      <c r="M122" s="166"/>
      <c r="N122" s="167">
        <v>3</v>
      </c>
      <c r="O122" s="168">
        <f>INDEX(K121:M121,N122)</f>
        <v>4.0000000000000001E-3</v>
      </c>
      <c r="P122" s="172">
        <f>O122*I122</f>
        <v>4.0000000000000001E-3</v>
      </c>
      <c r="Q122" s="175">
        <f>SUM(P118:P122)</f>
        <v>1.2E-2</v>
      </c>
    </row>
    <row r="123" spans="2:17">
      <c r="G123" s="91">
        <f>SUM(G118:G122)</f>
        <v>1.2E-2</v>
      </c>
    </row>
    <row r="125" spans="2:17" ht="28.8">
      <c r="G125" s="13" t="s">
        <v>51</v>
      </c>
      <c r="H125" s="151" t="s">
        <v>55</v>
      </c>
      <c r="I125" s="84"/>
      <c r="J125" s="133" t="s">
        <v>287</v>
      </c>
      <c r="K125" s="156" t="s">
        <v>56</v>
      </c>
      <c r="L125" s="157"/>
      <c r="M125" s="158"/>
      <c r="N125" s="151" t="s">
        <v>58</v>
      </c>
      <c r="O125" s="159" t="s">
        <v>57</v>
      </c>
      <c r="P125" s="133" t="s">
        <v>49</v>
      </c>
    </row>
    <row r="126" spans="2:17">
      <c r="B126" s="14" t="str">
        <f>'TABLA_MTU-cambiar nombres aqui'!E12</f>
        <v>MTU.3.4</v>
      </c>
      <c r="C126" s="14" t="str">
        <f>'TABLA_MTU-cambiar nombres aqui'!F12</f>
        <v>Economía circular</v>
      </c>
      <c r="F126" s="15"/>
      <c r="G126" s="11">
        <f>'Tabla Resultados MTU'!H12</f>
        <v>1.15E-2</v>
      </c>
      <c r="H126" s="152"/>
      <c r="I126" s="85"/>
      <c r="J126" s="134"/>
      <c r="K126" s="160"/>
      <c r="L126" s="161"/>
      <c r="M126" s="162"/>
      <c r="N126" s="152"/>
      <c r="O126" s="163"/>
      <c r="P126" s="134"/>
    </row>
    <row r="127" spans="2:17">
      <c r="K127" s="164" t="s">
        <v>45</v>
      </c>
      <c r="L127" s="164" t="s">
        <v>46</v>
      </c>
      <c r="M127" s="164" t="s">
        <v>47</v>
      </c>
    </row>
    <row r="128" spans="2:17" hidden="1">
      <c r="K128" s="165">
        <f>(G129/3)</f>
        <v>8.3333333333333339E-4</v>
      </c>
      <c r="L128" s="165">
        <f>(G129/3)*2</f>
        <v>1.6666666666666668E-3</v>
      </c>
      <c r="M128" s="165">
        <f>(G129/3)*3</f>
        <v>2.5000000000000001E-3</v>
      </c>
    </row>
    <row r="129" spans="2:17" ht="15">
      <c r="C129" s="132" t="s">
        <v>67</v>
      </c>
      <c r="D129" s="132"/>
      <c r="E129" s="132"/>
      <c r="F129" s="132"/>
      <c r="G129" s="87">
        <v>2.5000000000000001E-3</v>
      </c>
      <c r="H129" s="154" t="s">
        <v>54</v>
      </c>
      <c r="I129" s="88">
        <f>IF(H129="Sí",1)+IF(H129="No",0)</f>
        <v>1</v>
      </c>
      <c r="J129" s="89" t="s">
        <v>317</v>
      </c>
      <c r="K129" s="166"/>
      <c r="L129" s="166"/>
      <c r="M129" s="166"/>
      <c r="N129" s="167">
        <v>3</v>
      </c>
      <c r="O129" s="168">
        <f>INDEX(K128:M128,N129)</f>
        <v>2.5000000000000001E-3</v>
      </c>
      <c r="P129" s="172">
        <f>O129*I129</f>
        <v>2.5000000000000001E-3</v>
      </c>
      <c r="Q129" s="173"/>
    </row>
    <row r="130" spans="2:17" hidden="1">
      <c r="C130" s="90"/>
      <c r="D130" s="90"/>
      <c r="E130" s="90"/>
      <c r="F130" s="90"/>
      <c r="G130" s="90"/>
      <c r="H130" s="154" t="s">
        <v>54</v>
      </c>
      <c r="I130" s="90">
        <f t="shared" ref="I130" si="17">IF(H130="Sí",1)+IF(H130="No",0)</f>
        <v>1</v>
      </c>
      <c r="J130" s="90"/>
      <c r="K130" s="169">
        <f>(G131/3)</f>
        <v>6.6666666666666664E-4</v>
      </c>
      <c r="L130" s="169">
        <f>(G131/3)*2</f>
        <v>1.3333333333333333E-3</v>
      </c>
      <c r="M130" s="169">
        <f>(G131/3)*3</f>
        <v>2E-3</v>
      </c>
      <c r="N130" s="170"/>
      <c r="O130" s="170"/>
      <c r="P130" s="174"/>
    </row>
    <row r="131" spans="2:17" ht="31.8" customHeight="1">
      <c r="C131" s="132" t="s">
        <v>88</v>
      </c>
      <c r="D131" s="132"/>
      <c r="E131" s="132"/>
      <c r="F131" s="132"/>
      <c r="G131" s="87">
        <v>2E-3</v>
      </c>
      <c r="H131" s="154" t="s">
        <v>54</v>
      </c>
      <c r="I131" s="88">
        <f t="shared" ref="I131:I137" si="18">IF(H131="Sí",1)+IF(H131="No",0)</f>
        <v>1</v>
      </c>
      <c r="J131" s="89" t="s">
        <v>317</v>
      </c>
      <c r="K131" s="166"/>
      <c r="L131" s="166"/>
      <c r="M131" s="166"/>
      <c r="N131" s="167">
        <v>3</v>
      </c>
      <c r="O131" s="168">
        <f>INDEX(K130:M130,N131)</f>
        <v>2E-3</v>
      </c>
      <c r="P131" s="172">
        <f>O131*I131</f>
        <v>2E-3</v>
      </c>
    </row>
    <row r="132" spans="2:17" hidden="1">
      <c r="C132" s="90"/>
      <c r="D132" s="90"/>
      <c r="E132" s="90"/>
      <c r="F132" s="90"/>
      <c r="G132" s="90"/>
      <c r="H132" s="154" t="s">
        <v>54</v>
      </c>
      <c r="I132" s="90">
        <f t="shared" si="18"/>
        <v>1</v>
      </c>
      <c r="J132" s="90"/>
      <c r="K132" s="169">
        <f>(G133/3)</f>
        <v>8.3333333333333339E-4</v>
      </c>
      <c r="L132" s="169">
        <f>(G133/3)*2</f>
        <v>1.6666666666666668E-3</v>
      </c>
      <c r="M132" s="169">
        <f>(G133/3)*3</f>
        <v>2.5000000000000001E-3</v>
      </c>
      <c r="N132" s="170"/>
      <c r="O132" s="170"/>
      <c r="P132" s="174"/>
    </row>
    <row r="133" spans="2:17" ht="18" customHeight="1">
      <c r="C133" s="132" t="s">
        <v>83</v>
      </c>
      <c r="D133" s="132"/>
      <c r="E133" s="132"/>
      <c r="F133" s="132"/>
      <c r="G133" s="87">
        <v>2.5000000000000001E-3</v>
      </c>
      <c r="H133" s="154" t="s">
        <v>54</v>
      </c>
      <c r="I133" s="88">
        <f t="shared" si="18"/>
        <v>1</v>
      </c>
      <c r="J133" s="89" t="s">
        <v>317</v>
      </c>
      <c r="K133" s="166"/>
      <c r="L133" s="166"/>
      <c r="M133" s="166"/>
      <c r="N133" s="167">
        <v>3</v>
      </c>
      <c r="O133" s="168">
        <f>INDEX(K132:M132,N133)</f>
        <v>2.5000000000000001E-3</v>
      </c>
      <c r="P133" s="172">
        <f>O133*I133</f>
        <v>2.5000000000000001E-3</v>
      </c>
    </row>
    <row r="134" spans="2:17" hidden="1">
      <c r="C134" s="90"/>
      <c r="D134" s="90"/>
      <c r="E134" s="90"/>
      <c r="F134" s="90"/>
      <c r="G134" s="90"/>
      <c r="H134" s="154" t="s">
        <v>54</v>
      </c>
      <c r="I134" s="90">
        <f t="shared" si="18"/>
        <v>1</v>
      </c>
      <c r="J134" s="90"/>
      <c r="K134" s="169">
        <f>(G135/3)</f>
        <v>8.3333333333333339E-4</v>
      </c>
      <c r="L134" s="169">
        <f>(G135/3)*2</f>
        <v>1.6666666666666668E-3</v>
      </c>
      <c r="M134" s="169">
        <f>(G135/3)*3</f>
        <v>2.5000000000000001E-3</v>
      </c>
      <c r="N134" s="170"/>
      <c r="O134" s="170"/>
      <c r="P134" s="174"/>
    </row>
    <row r="135" spans="2:17" ht="15" thickBot="1">
      <c r="C135" s="132" t="s">
        <v>68</v>
      </c>
      <c r="D135" s="132"/>
      <c r="E135" s="132"/>
      <c r="F135" s="132"/>
      <c r="G135" s="87">
        <v>2.5000000000000001E-3</v>
      </c>
      <c r="H135" s="154" t="s">
        <v>54</v>
      </c>
      <c r="I135" s="88">
        <f t="shared" si="18"/>
        <v>1</v>
      </c>
      <c r="J135" s="89" t="s">
        <v>317</v>
      </c>
      <c r="K135" s="166"/>
      <c r="L135" s="166"/>
      <c r="M135" s="166"/>
      <c r="N135" s="167">
        <v>3</v>
      </c>
      <c r="O135" s="168">
        <f>INDEX(K134:M134,N135)</f>
        <v>2.5000000000000001E-3</v>
      </c>
      <c r="P135" s="172">
        <f>O135*I135</f>
        <v>2.5000000000000001E-3</v>
      </c>
    </row>
    <row r="136" spans="2:17" ht="15" hidden="1" thickBot="1">
      <c r="C136" s="90"/>
      <c r="D136" s="90"/>
      <c r="E136" s="90"/>
      <c r="F136" s="90"/>
      <c r="G136" s="90"/>
      <c r="H136" s="154" t="s">
        <v>54</v>
      </c>
      <c r="I136" s="90">
        <f t="shared" si="18"/>
        <v>1</v>
      </c>
      <c r="J136" s="90"/>
      <c r="K136" s="169">
        <f>(G137/3)</f>
        <v>6.6666666666666664E-4</v>
      </c>
      <c r="L136" s="169">
        <f>(G137/3)*2</f>
        <v>1.3333333333333333E-3</v>
      </c>
      <c r="M136" s="169">
        <f>(G137/3)*3</f>
        <v>2E-3</v>
      </c>
      <c r="N136" s="170"/>
      <c r="O136" s="170"/>
      <c r="P136" s="174"/>
    </row>
    <row r="137" spans="2:17" ht="30.6" customHeight="1" thickBot="1">
      <c r="C137" s="132" t="s">
        <v>89</v>
      </c>
      <c r="D137" s="132"/>
      <c r="E137" s="132"/>
      <c r="F137" s="132"/>
      <c r="G137" s="87">
        <v>2E-3</v>
      </c>
      <c r="H137" s="154" t="s">
        <v>54</v>
      </c>
      <c r="I137" s="88">
        <f t="shared" si="18"/>
        <v>1</v>
      </c>
      <c r="J137" s="89" t="s">
        <v>317</v>
      </c>
      <c r="K137" s="166"/>
      <c r="L137" s="166"/>
      <c r="M137" s="166"/>
      <c r="N137" s="167">
        <v>3</v>
      </c>
      <c r="O137" s="168">
        <f>INDEX(K136:M136,N137)</f>
        <v>2E-3</v>
      </c>
      <c r="P137" s="172">
        <f>O137*I137</f>
        <v>2E-3</v>
      </c>
      <c r="Q137" s="175">
        <f>SUM(P129:P137)</f>
        <v>1.1500000000000002E-2</v>
      </c>
    </row>
    <row r="138" spans="2:17">
      <c r="G138" s="91">
        <f>SUM(G129:G137)</f>
        <v>1.1500000000000002E-2</v>
      </c>
    </row>
    <row r="140" spans="2:17" ht="28.8">
      <c r="G140" s="13" t="s">
        <v>51</v>
      </c>
      <c r="H140" s="151" t="s">
        <v>55</v>
      </c>
      <c r="I140" s="84"/>
      <c r="J140" s="133" t="s">
        <v>287</v>
      </c>
      <c r="K140" s="156" t="s">
        <v>56</v>
      </c>
      <c r="L140" s="157"/>
      <c r="M140" s="158"/>
      <c r="N140" s="151" t="s">
        <v>58</v>
      </c>
      <c r="O140" s="159" t="s">
        <v>57</v>
      </c>
      <c r="P140" s="133" t="s">
        <v>49</v>
      </c>
    </row>
    <row r="141" spans="2:17">
      <c r="B141" s="14" t="str">
        <f>'TABLA_MTU-cambiar nombres aqui'!E13</f>
        <v>MTU.4.1</v>
      </c>
      <c r="C141" s="14" t="str">
        <f>'TABLA_MTU-cambiar nombres aqui'!F13</f>
        <v>Evaluación y gestión de riesgos</v>
      </c>
      <c r="F141" s="17"/>
      <c r="G141" s="11">
        <f>'Tabla Resultados MTU'!H13</f>
        <v>0.02</v>
      </c>
      <c r="H141" s="152"/>
      <c r="I141" s="85"/>
      <c r="J141" s="134"/>
      <c r="K141" s="160"/>
      <c r="L141" s="161"/>
      <c r="M141" s="162"/>
      <c r="N141" s="152"/>
      <c r="O141" s="163"/>
      <c r="P141" s="134"/>
    </row>
    <row r="142" spans="2:17">
      <c r="K142" s="164" t="s">
        <v>45</v>
      </c>
      <c r="L142" s="164" t="s">
        <v>46</v>
      </c>
      <c r="M142" s="164" t="s">
        <v>47</v>
      </c>
    </row>
    <row r="143" spans="2:17" hidden="1">
      <c r="K143" s="165">
        <f>(G144/3)</f>
        <v>2.6666666666666666E-3</v>
      </c>
      <c r="L143" s="165">
        <f>(G144/3)*2</f>
        <v>5.3333333333333332E-3</v>
      </c>
      <c r="M143" s="165">
        <f>(G144/3)*3</f>
        <v>8.0000000000000002E-3</v>
      </c>
    </row>
    <row r="144" spans="2:17" ht="15">
      <c r="C144" s="132" t="s">
        <v>70</v>
      </c>
      <c r="D144" s="132"/>
      <c r="E144" s="132"/>
      <c r="F144" s="132"/>
      <c r="G144" s="87">
        <v>8.0000000000000002E-3</v>
      </c>
      <c r="H144" s="154" t="s">
        <v>54</v>
      </c>
      <c r="I144" s="88">
        <f>IF(H144="Sí",1)+IF(H144="No",0)</f>
        <v>1</v>
      </c>
      <c r="J144" s="89" t="s">
        <v>318</v>
      </c>
      <c r="K144" s="166"/>
      <c r="L144" s="166"/>
      <c r="M144" s="166"/>
      <c r="N144" s="167">
        <v>3</v>
      </c>
      <c r="O144" s="168">
        <f>INDEX(K143:M143,N144)</f>
        <v>8.0000000000000002E-3</v>
      </c>
      <c r="P144" s="172">
        <f>O144*I144</f>
        <v>8.0000000000000002E-3</v>
      </c>
      <c r="Q144" s="173"/>
    </row>
    <row r="145" spans="2:17" ht="14.4" hidden="1" customHeight="1">
      <c r="C145" s="92"/>
      <c r="D145" s="92"/>
      <c r="E145" s="92"/>
      <c r="F145" s="92"/>
      <c r="G145" s="90"/>
      <c r="H145" s="154" t="s">
        <v>54</v>
      </c>
      <c r="I145" s="90">
        <f t="shared" ref="I145" si="19">IF(H145="Sí",1)+IF(H145="No",0)</f>
        <v>1</v>
      </c>
      <c r="J145" s="92"/>
      <c r="K145" s="169">
        <f>(G146/3)</f>
        <v>2.6666666666666666E-3</v>
      </c>
      <c r="L145" s="169">
        <f>(G146/3)*2</f>
        <v>5.3333333333333332E-3</v>
      </c>
      <c r="M145" s="169">
        <f>(G146/3)*3</f>
        <v>8.0000000000000002E-3</v>
      </c>
      <c r="N145" s="170"/>
      <c r="O145" s="170"/>
      <c r="P145" s="174"/>
    </row>
    <row r="146" spans="2:17" ht="15" thickBot="1">
      <c r="C146" s="132" t="s">
        <v>71</v>
      </c>
      <c r="D146" s="132"/>
      <c r="E146" s="132"/>
      <c r="F146" s="132"/>
      <c r="G146" s="87">
        <v>8.0000000000000002E-3</v>
      </c>
      <c r="H146" s="154" t="s">
        <v>54</v>
      </c>
      <c r="I146" s="88">
        <f t="shared" ref="I146:I148" si="20">IF(H146="Sí",1)+IF(H146="No",0)</f>
        <v>1</v>
      </c>
      <c r="J146" s="89" t="s">
        <v>318</v>
      </c>
      <c r="K146" s="166"/>
      <c r="L146" s="166"/>
      <c r="M146" s="166"/>
      <c r="N146" s="167">
        <v>3</v>
      </c>
      <c r="O146" s="168">
        <f>INDEX(K145:M145,N146)</f>
        <v>8.0000000000000002E-3</v>
      </c>
      <c r="P146" s="172">
        <f>O146*I146</f>
        <v>8.0000000000000002E-3</v>
      </c>
    </row>
    <row r="147" spans="2:17" hidden="1">
      <c r="C147" s="92"/>
      <c r="D147" s="92"/>
      <c r="E147" s="92"/>
      <c r="F147" s="92"/>
      <c r="G147" s="90"/>
      <c r="H147" s="154" t="s">
        <v>54</v>
      </c>
      <c r="I147" s="90">
        <f>IF(H147="Sí",1)+IF(H147="No",0)</f>
        <v>1</v>
      </c>
      <c r="J147" s="90"/>
      <c r="K147" s="169">
        <f>(G148/3)</f>
        <v>1.3333333333333333E-3</v>
      </c>
      <c r="L147" s="169">
        <f>(G148/3)*2</f>
        <v>2.6666666666666666E-3</v>
      </c>
      <c r="M147" s="169">
        <f>(G148/3)*3</f>
        <v>4.0000000000000001E-3</v>
      </c>
      <c r="N147" s="170"/>
      <c r="O147" s="170"/>
      <c r="P147" s="174"/>
    </row>
    <row r="148" spans="2:17" ht="15" thickBot="1">
      <c r="C148" s="132" t="s">
        <v>91</v>
      </c>
      <c r="D148" s="132"/>
      <c r="E148" s="132"/>
      <c r="F148" s="132"/>
      <c r="G148" s="87">
        <v>4.0000000000000001E-3</v>
      </c>
      <c r="H148" s="154" t="s">
        <v>54</v>
      </c>
      <c r="I148" s="88">
        <f t="shared" si="20"/>
        <v>1</v>
      </c>
      <c r="J148" s="89" t="s">
        <v>318</v>
      </c>
      <c r="K148" s="166"/>
      <c r="L148" s="166"/>
      <c r="M148" s="166"/>
      <c r="N148" s="167">
        <v>3</v>
      </c>
      <c r="O148" s="168">
        <f>INDEX(K147:M147,N148)</f>
        <v>4.0000000000000001E-3</v>
      </c>
      <c r="P148" s="172">
        <f>O148*I148</f>
        <v>4.0000000000000001E-3</v>
      </c>
      <c r="Q148" s="175">
        <f>SUM(P144:P148)</f>
        <v>0.02</v>
      </c>
    </row>
    <row r="149" spans="2:17">
      <c r="G149" s="91">
        <f>SUM(G144:G148)</f>
        <v>0.02</v>
      </c>
    </row>
    <row r="152" spans="2:17" ht="28.8">
      <c r="G152" s="13" t="s">
        <v>51</v>
      </c>
      <c r="H152" s="151" t="s">
        <v>55</v>
      </c>
      <c r="I152" s="84"/>
      <c r="J152" s="133" t="s">
        <v>287</v>
      </c>
      <c r="K152" s="156" t="s">
        <v>56</v>
      </c>
      <c r="L152" s="157"/>
      <c r="M152" s="158"/>
      <c r="N152" s="151" t="s">
        <v>58</v>
      </c>
      <c r="O152" s="159" t="s">
        <v>57</v>
      </c>
      <c r="P152" s="133" t="s">
        <v>49</v>
      </c>
    </row>
    <row r="153" spans="2:17">
      <c r="B153" s="14" t="str">
        <f>'TABLA_MTU-cambiar nombres aqui'!E14</f>
        <v>MTU.4.2</v>
      </c>
      <c r="C153" s="14" t="str">
        <f>'TABLA_MTU-cambiar nombres aqui'!F14</f>
        <v>Adaptación y recuperación de la vinculación del sistema urbano al ciclo del agua</v>
      </c>
      <c r="F153" s="15"/>
      <c r="G153" s="11">
        <f>'Tabla Resultados MTU'!H14</f>
        <v>0.02</v>
      </c>
      <c r="H153" s="152"/>
      <c r="I153" s="85"/>
      <c r="J153" s="134"/>
      <c r="K153" s="160"/>
      <c r="L153" s="161"/>
      <c r="M153" s="162"/>
      <c r="N153" s="152"/>
      <c r="O153" s="163"/>
      <c r="P153" s="134"/>
    </row>
    <row r="154" spans="2:17">
      <c r="K154" s="164" t="s">
        <v>45</v>
      </c>
      <c r="L154" s="164" t="s">
        <v>46</v>
      </c>
      <c r="M154" s="164" t="s">
        <v>47</v>
      </c>
    </row>
    <row r="155" spans="2:17" hidden="1">
      <c r="K155" s="165">
        <f>(G156/3)</f>
        <v>1.6666666666666668E-3</v>
      </c>
      <c r="L155" s="165">
        <f>(G156/3)*2</f>
        <v>3.3333333333333335E-3</v>
      </c>
      <c r="M155" s="165">
        <f>(G156/3)*3</f>
        <v>5.0000000000000001E-3</v>
      </c>
    </row>
    <row r="156" spans="2:17" ht="15">
      <c r="C156" s="132" t="s">
        <v>94</v>
      </c>
      <c r="D156" s="132"/>
      <c r="E156" s="132"/>
      <c r="F156" s="132"/>
      <c r="G156" s="87">
        <v>5.0000000000000001E-3</v>
      </c>
      <c r="H156" s="154" t="s">
        <v>54</v>
      </c>
      <c r="I156" s="88">
        <f>IF(H156="Sí",1)+IF(H156="No",0)</f>
        <v>1</v>
      </c>
      <c r="J156" s="89" t="s">
        <v>319</v>
      </c>
      <c r="K156" s="166"/>
      <c r="L156" s="166"/>
      <c r="M156" s="166"/>
      <c r="N156" s="167">
        <v>3</v>
      </c>
      <c r="O156" s="168">
        <f>INDEX(K155:M155,N156)</f>
        <v>5.0000000000000001E-3</v>
      </c>
      <c r="P156" s="172">
        <f>O156*I156</f>
        <v>5.0000000000000001E-3</v>
      </c>
      <c r="Q156" s="173"/>
    </row>
    <row r="157" spans="2:17" ht="14.4" hidden="1" customHeight="1">
      <c r="C157" s="92"/>
      <c r="D157" s="92"/>
      <c r="E157" s="92"/>
      <c r="F157" s="92"/>
      <c r="G157" s="90"/>
      <c r="H157" s="154" t="s">
        <v>54</v>
      </c>
      <c r="I157" s="90">
        <f t="shared" ref="I157" si="21">IF(H157="Sí",1)+IF(H157="No",0)</f>
        <v>1</v>
      </c>
      <c r="J157" s="90"/>
      <c r="K157" s="169">
        <f>(G158/3)</f>
        <v>1.8333333333333333E-3</v>
      </c>
      <c r="L157" s="169">
        <f>(G158/3)*2</f>
        <v>3.6666666666666666E-3</v>
      </c>
      <c r="M157" s="169">
        <f>(G158/3)*3</f>
        <v>5.4999999999999997E-3</v>
      </c>
      <c r="N157" s="170"/>
      <c r="O157" s="170"/>
      <c r="P157" s="174"/>
    </row>
    <row r="158" spans="2:17" ht="30.6" customHeight="1">
      <c r="C158" s="132" t="s">
        <v>95</v>
      </c>
      <c r="D158" s="132"/>
      <c r="E158" s="132"/>
      <c r="F158" s="132"/>
      <c r="G158" s="87">
        <v>5.4999999999999997E-3</v>
      </c>
      <c r="H158" s="154" t="s">
        <v>54</v>
      </c>
      <c r="I158" s="88">
        <f t="shared" ref="I158:I162" si="22">IF(H158="Sí",1)+IF(H158="No",0)</f>
        <v>1</v>
      </c>
      <c r="J158" s="89" t="s">
        <v>319</v>
      </c>
      <c r="K158" s="166"/>
      <c r="L158" s="166"/>
      <c r="M158" s="166"/>
      <c r="N158" s="167">
        <v>3</v>
      </c>
      <c r="O158" s="168">
        <f>INDEX(K157:M157,N158)</f>
        <v>5.4999999999999997E-3</v>
      </c>
      <c r="P158" s="172">
        <f>O158*I158</f>
        <v>5.4999999999999997E-3</v>
      </c>
    </row>
    <row r="159" spans="2:17" hidden="1">
      <c r="C159" s="92"/>
      <c r="D159" s="92"/>
      <c r="E159" s="92"/>
      <c r="F159" s="92"/>
      <c r="G159" s="90"/>
      <c r="H159" s="154" t="s">
        <v>54</v>
      </c>
      <c r="I159" s="90">
        <f t="shared" si="22"/>
        <v>1</v>
      </c>
      <c r="J159" s="90"/>
      <c r="K159" s="169">
        <f>(G160/3)</f>
        <v>1.8333333333333333E-3</v>
      </c>
      <c r="L159" s="169">
        <f>(G160/3)*2</f>
        <v>3.6666666666666666E-3</v>
      </c>
      <c r="M159" s="169">
        <f>(G160/3)*3</f>
        <v>5.4999999999999997E-3</v>
      </c>
      <c r="N159" s="170"/>
      <c r="O159" s="170"/>
      <c r="P159" s="174"/>
    </row>
    <row r="160" spans="2:17" ht="15" thickBot="1">
      <c r="C160" s="132" t="s">
        <v>72</v>
      </c>
      <c r="D160" s="132"/>
      <c r="E160" s="132"/>
      <c r="F160" s="132"/>
      <c r="G160" s="87">
        <v>5.4999999999999997E-3</v>
      </c>
      <c r="H160" s="154" t="s">
        <v>54</v>
      </c>
      <c r="I160" s="88">
        <f t="shared" si="22"/>
        <v>1</v>
      </c>
      <c r="J160" s="89" t="s">
        <v>319</v>
      </c>
      <c r="K160" s="166"/>
      <c r="L160" s="166"/>
      <c r="M160" s="166"/>
      <c r="N160" s="167">
        <v>3</v>
      </c>
      <c r="O160" s="168">
        <f>INDEX(K159:M159,N160)</f>
        <v>5.4999999999999997E-3</v>
      </c>
      <c r="P160" s="172">
        <f>O160*I160</f>
        <v>5.4999999999999997E-3</v>
      </c>
    </row>
    <row r="161" spans="3:17" hidden="1">
      <c r="C161" s="90"/>
      <c r="D161" s="90"/>
      <c r="E161" s="90"/>
      <c r="F161" s="90"/>
      <c r="G161" s="90"/>
      <c r="H161" s="154" t="s">
        <v>54</v>
      </c>
      <c r="I161" s="90">
        <f t="shared" si="22"/>
        <v>1</v>
      </c>
      <c r="J161" s="90"/>
      <c r="K161" s="169">
        <f>(G162/3)</f>
        <v>1.3333333333333333E-3</v>
      </c>
      <c r="L161" s="169">
        <f>(G162/3)*2</f>
        <v>2.6666666666666666E-3</v>
      </c>
      <c r="M161" s="169">
        <f>(G162/3)*3</f>
        <v>4.0000000000000001E-3</v>
      </c>
      <c r="N161" s="170"/>
      <c r="O161" s="170"/>
      <c r="P161" s="174"/>
    </row>
    <row r="162" spans="3:17" ht="15" thickBot="1">
      <c r="C162" s="132" t="s">
        <v>93</v>
      </c>
      <c r="D162" s="132"/>
      <c r="E162" s="132"/>
      <c r="F162" s="132"/>
      <c r="G162" s="87">
        <v>4.0000000000000001E-3</v>
      </c>
      <c r="H162" s="154" t="s">
        <v>54</v>
      </c>
      <c r="I162" s="88">
        <f t="shared" si="22"/>
        <v>1</v>
      </c>
      <c r="J162" s="89" t="s">
        <v>319</v>
      </c>
      <c r="K162" s="166"/>
      <c r="L162" s="166"/>
      <c r="M162" s="166"/>
      <c r="N162" s="167">
        <v>3</v>
      </c>
      <c r="O162" s="168">
        <f>INDEX(K161:M161,N162)</f>
        <v>4.0000000000000001E-3</v>
      </c>
      <c r="P162" s="172">
        <f>O162*I162</f>
        <v>4.0000000000000001E-3</v>
      </c>
      <c r="Q162" s="175">
        <f>SUM(P156:P162)</f>
        <v>0.02</v>
      </c>
    </row>
    <row r="163" spans="3:17">
      <c r="G163" s="91">
        <f>SUM(G156:G162)</f>
        <v>0.02</v>
      </c>
    </row>
  </sheetData>
  <sheetProtection password="C1EC" sheet="1" objects="1" scenarios="1"/>
  <mergeCells count="120">
    <mergeCell ref="C9:F9"/>
    <mergeCell ref="C11:F11"/>
    <mergeCell ref="C15:F15"/>
    <mergeCell ref="C7:F7"/>
    <mergeCell ref="C13:F13"/>
    <mergeCell ref="O3:O4"/>
    <mergeCell ref="H19:H20"/>
    <mergeCell ref="J19:J20"/>
    <mergeCell ref="K19:M20"/>
    <mergeCell ref="N19:N20"/>
    <mergeCell ref="O19:O20"/>
    <mergeCell ref="P19:P20"/>
    <mergeCell ref="H3:H4"/>
    <mergeCell ref="P3:P4"/>
    <mergeCell ref="J3:J4"/>
    <mergeCell ref="N3:N4"/>
    <mergeCell ref="K3:M4"/>
    <mergeCell ref="H33:H34"/>
    <mergeCell ref="J33:J34"/>
    <mergeCell ref="K33:M34"/>
    <mergeCell ref="N33:N34"/>
    <mergeCell ref="O33:O34"/>
    <mergeCell ref="P33:P34"/>
    <mergeCell ref="C23:F23"/>
    <mergeCell ref="C25:F25"/>
    <mergeCell ref="C27:F27"/>
    <mergeCell ref="C29:F29"/>
    <mergeCell ref="H47:H48"/>
    <mergeCell ref="J47:J48"/>
    <mergeCell ref="K47:M48"/>
    <mergeCell ref="N47:N48"/>
    <mergeCell ref="O47:O48"/>
    <mergeCell ref="P47:P48"/>
    <mergeCell ref="C37:F37"/>
    <mergeCell ref="C39:F39"/>
    <mergeCell ref="C41:F41"/>
    <mergeCell ref="C43:F43"/>
    <mergeCell ref="H61:H62"/>
    <mergeCell ref="J61:J62"/>
    <mergeCell ref="K61:M62"/>
    <mergeCell ref="N61:N62"/>
    <mergeCell ref="O61:O62"/>
    <mergeCell ref="P61:P62"/>
    <mergeCell ref="C51:F51"/>
    <mergeCell ref="C53:F53"/>
    <mergeCell ref="C55:F55"/>
    <mergeCell ref="C57:F57"/>
    <mergeCell ref="C65:F65"/>
    <mergeCell ref="C67:F67"/>
    <mergeCell ref="C69:F69"/>
    <mergeCell ref="C71:F71"/>
    <mergeCell ref="H74:H75"/>
    <mergeCell ref="J74:J75"/>
    <mergeCell ref="K74:M75"/>
    <mergeCell ref="N74:N75"/>
    <mergeCell ref="O74:O75"/>
    <mergeCell ref="P101:P102"/>
    <mergeCell ref="C89:F89"/>
    <mergeCell ref="C91:F91"/>
    <mergeCell ref="C93:F93"/>
    <mergeCell ref="C95:F95"/>
    <mergeCell ref="C97:F97"/>
    <mergeCell ref="P74:P75"/>
    <mergeCell ref="H85:H86"/>
    <mergeCell ref="J85:J86"/>
    <mergeCell ref="K85:M86"/>
    <mergeCell ref="N85:N86"/>
    <mergeCell ref="O85:O86"/>
    <mergeCell ref="P85:P86"/>
    <mergeCell ref="C78:F78"/>
    <mergeCell ref="C80:F80"/>
    <mergeCell ref="C82:F82"/>
    <mergeCell ref="C105:F105"/>
    <mergeCell ref="C107:F107"/>
    <mergeCell ref="C109:F109"/>
    <mergeCell ref="C111:F111"/>
    <mergeCell ref="H101:H102"/>
    <mergeCell ref="J101:J102"/>
    <mergeCell ref="K101:M102"/>
    <mergeCell ref="N101:N102"/>
    <mergeCell ref="O101:O102"/>
    <mergeCell ref="N125:N126"/>
    <mergeCell ref="O125:O126"/>
    <mergeCell ref="P125:P126"/>
    <mergeCell ref="C118:F118"/>
    <mergeCell ref="C120:F120"/>
    <mergeCell ref="C122:F122"/>
    <mergeCell ref="H114:H115"/>
    <mergeCell ref="J114:J115"/>
    <mergeCell ref="K114:M115"/>
    <mergeCell ref="N114:N115"/>
    <mergeCell ref="O114:O115"/>
    <mergeCell ref="P114:P115"/>
    <mergeCell ref="C129:F129"/>
    <mergeCell ref="C131:F131"/>
    <mergeCell ref="C133:F133"/>
    <mergeCell ref="C135:F135"/>
    <mergeCell ref="C137:F137"/>
    <mergeCell ref="C144:F144"/>
    <mergeCell ref="H125:H126"/>
    <mergeCell ref="J125:J126"/>
    <mergeCell ref="K125:M126"/>
    <mergeCell ref="C146:F146"/>
    <mergeCell ref="H140:H141"/>
    <mergeCell ref="J140:J141"/>
    <mergeCell ref="K140:M141"/>
    <mergeCell ref="C148:F148"/>
    <mergeCell ref="P152:P153"/>
    <mergeCell ref="C162:F162"/>
    <mergeCell ref="C156:F156"/>
    <mergeCell ref="C158:F158"/>
    <mergeCell ref="C160:F160"/>
    <mergeCell ref="H152:H153"/>
    <mergeCell ref="J152:J153"/>
    <mergeCell ref="K152:M153"/>
    <mergeCell ref="N152:N153"/>
    <mergeCell ref="O152:O153"/>
    <mergeCell ref="N140:N141"/>
    <mergeCell ref="O140:O141"/>
    <mergeCell ref="P140:P141"/>
  </mergeCells>
  <dataValidations count="1">
    <dataValidation type="list" allowBlank="1" showInputMessage="1" showErrorMessage="1" errorTitle="Dato inválido" error="Por favor seleccione Sí o No" sqref="H7:H15 H89:H97 H118:H122 H23:H29 H144:H148 H37:H43 H105:H111 H129:H137 H65:H71 H51:H57 H78:H82 H156:H162">
      <formula1>"Sí,No"</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dimension ref="B1:R42"/>
  <sheetViews>
    <sheetView showGridLines="0" zoomScale="70" zoomScaleNormal="70" workbookViewId="0">
      <selection activeCell="P10" sqref="P10"/>
    </sheetView>
  </sheetViews>
  <sheetFormatPr baseColWidth="10" defaultRowHeight="14.4"/>
  <cols>
    <col min="1" max="1" width="3.44140625" style="60" customWidth="1"/>
    <col min="2" max="2" width="11.5546875" style="60"/>
    <col min="3" max="3" width="13.21875" style="60" customWidth="1"/>
    <col min="4" max="10" width="11.5546875" style="60"/>
    <col min="11" max="11" width="15.33203125" style="60" customWidth="1"/>
    <col min="12" max="16384" width="11.5546875" style="60"/>
  </cols>
  <sheetData>
    <row r="1" spans="2:18" ht="15" thickBot="1">
      <c r="O1" s="59"/>
      <c r="P1" s="59"/>
      <c r="Q1" s="59"/>
      <c r="R1" s="59"/>
    </row>
    <row r="2" spans="2:18" s="59" customFormat="1" ht="19.8" customHeight="1" thickBot="1">
      <c r="B2" s="30" t="str">
        <f>'Panel Control MTU'!B4</f>
        <v>MTU.1.1</v>
      </c>
      <c r="C2" s="29" t="str">
        <f>'Panel Control MTU'!C4</f>
        <v>Aumento generación EERR</v>
      </c>
      <c r="D2" s="24"/>
      <c r="E2" s="24"/>
      <c r="F2" s="28"/>
      <c r="G2" s="27"/>
      <c r="H2" s="27"/>
      <c r="I2" s="27"/>
      <c r="J2" s="27"/>
      <c r="K2" s="27"/>
      <c r="L2" s="27"/>
      <c r="M2" s="27"/>
      <c r="N2" s="27"/>
      <c r="O2" s="27"/>
      <c r="P2" s="27"/>
      <c r="Q2" s="26"/>
    </row>
    <row r="3" spans="2:18" s="59" customFormat="1" ht="14.4" customHeight="1">
      <c r="B3" s="68"/>
      <c r="C3" s="68"/>
      <c r="D3" s="68"/>
      <c r="E3" s="68"/>
      <c r="F3" s="68"/>
    </row>
    <row r="4" spans="2:18" s="59" customFormat="1" ht="13.8" customHeight="1" thickBot="1"/>
    <row r="5" spans="2:18" s="59" customFormat="1" ht="15" customHeight="1" thickBot="1">
      <c r="C5" s="141" t="s">
        <v>124</v>
      </c>
      <c r="D5" s="142"/>
      <c r="E5" s="142"/>
      <c r="F5" s="142"/>
      <c r="G5" s="142"/>
      <c r="H5" s="142"/>
      <c r="I5" s="142"/>
      <c r="J5" s="142"/>
      <c r="K5" s="142"/>
      <c r="L5" s="142"/>
      <c r="M5" s="143"/>
    </row>
    <row r="6" spans="2:18" s="59" customFormat="1">
      <c r="C6" s="69"/>
      <c r="D6" s="69"/>
      <c r="E6" s="69"/>
      <c r="F6" s="69"/>
      <c r="G6" s="69"/>
      <c r="H6" s="69"/>
      <c r="K6" s="140" t="s">
        <v>289</v>
      </c>
      <c r="L6" s="140"/>
      <c r="M6" s="140"/>
    </row>
    <row r="7" spans="2:18" s="59" customFormat="1">
      <c r="C7" s="59" t="s">
        <v>133</v>
      </c>
      <c r="D7" s="145" t="s">
        <v>134</v>
      </c>
      <c r="E7" s="145"/>
      <c r="F7" s="145"/>
      <c r="G7" s="145"/>
      <c r="H7" s="145"/>
    </row>
    <row r="8" spans="2:18" s="59" customFormat="1" ht="49.8" customHeight="1">
      <c r="D8" s="135" t="s">
        <v>119</v>
      </c>
      <c r="E8" s="135"/>
      <c r="F8" s="135"/>
      <c r="G8" s="135"/>
      <c r="H8" s="135"/>
      <c r="I8" s="135"/>
      <c r="J8" s="135"/>
      <c r="K8" s="135"/>
      <c r="L8" s="65"/>
      <c r="M8" s="73" t="s">
        <v>104</v>
      </c>
    </row>
    <row r="9" spans="2:18" s="59" customFormat="1" ht="48" customHeight="1">
      <c r="C9" s="66"/>
      <c r="D9" s="135" t="s">
        <v>125</v>
      </c>
      <c r="E9" s="135"/>
      <c r="F9" s="135"/>
      <c r="G9" s="135"/>
      <c r="H9" s="135"/>
      <c r="I9" s="135"/>
      <c r="J9" s="135"/>
      <c r="K9" s="135"/>
      <c r="M9" s="73" t="s">
        <v>104</v>
      </c>
    </row>
    <row r="10" spans="2:18" s="59" customFormat="1" ht="71.400000000000006" customHeight="1">
      <c r="C10" s="60"/>
      <c r="D10" s="135" t="s">
        <v>126</v>
      </c>
      <c r="E10" s="135"/>
      <c r="F10" s="135"/>
      <c r="G10" s="135"/>
      <c r="H10" s="135"/>
      <c r="I10" s="135"/>
      <c r="J10" s="135"/>
      <c r="K10" s="135"/>
      <c r="M10" s="73" t="s">
        <v>104</v>
      </c>
    </row>
    <row r="11" spans="2:18" s="59" customFormat="1" ht="47.4" customHeight="1">
      <c r="K11" s="63" t="s">
        <v>127</v>
      </c>
      <c r="L11" s="144" t="s">
        <v>148</v>
      </c>
      <c r="M11" s="144"/>
    </row>
    <row r="12" spans="2:18" s="59" customFormat="1" ht="17.399999999999999" customHeight="1" thickBot="1">
      <c r="I12" s="63"/>
      <c r="J12" s="70"/>
    </row>
    <row r="13" spans="2:18" s="59" customFormat="1" ht="40.799999999999997" customHeight="1" thickBot="1">
      <c r="C13" s="137" t="s">
        <v>123</v>
      </c>
      <c r="D13" s="138"/>
      <c r="E13" s="138"/>
      <c r="F13" s="138"/>
      <c r="G13" s="138"/>
      <c r="H13" s="138"/>
      <c r="I13" s="138"/>
      <c r="J13" s="138"/>
      <c r="K13" s="138"/>
      <c r="L13" s="138"/>
      <c r="M13" s="139"/>
    </row>
    <row r="14" spans="2:18" s="59" customFormat="1">
      <c r="C14" s="71"/>
      <c r="D14" s="71"/>
      <c r="E14" s="71"/>
      <c r="F14" s="71"/>
      <c r="G14" s="71"/>
      <c r="H14" s="71"/>
      <c r="I14" s="71"/>
      <c r="J14" s="71"/>
      <c r="K14" s="140" t="s">
        <v>289</v>
      </c>
      <c r="L14" s="140"/>
      <c r="M14" s="140"/>
    </row>
    <row r="15" spans="2:18" s="59" customFormat="1" ht="47.4" customHeight="1">
      <c r="C15" s="72"/>
      <c r="D15" s="135" t="s">
        <v>105</v>
      </c>
      <c r="E15" s="135"/>
      <c r="F15" s="135"/>
      <c r="G15" s="135"/>
      <c r="H15" s="135"/>
      <c r="I15" s="135"/>
      <c r="J15" s="135"/>
      <c r="K15" s="135"/>
      <c r="L15" s="65"/>
      <c r="M15" s="73" t="s">
        <v>104</v>
      </c>
    </row>
    <row r="16" spans="2:18" s="59" customFormat="1" ht="37.200000000000003" customHeight="1">
      <c r="C16" s="72"/>
      <c r="D16" s="135" t="s">
        <v>106</v>
      </c>
      <c r="E16" s="135"/>
      <c r="F16" s="135"/>
      <c r="G16" s="135"/>
      <c r="H16" s="135"/>
      <c r="I16" s="135"/>
      <c r="J16" s="135"/>
      <c r="K16" s="135"/>
      <c r="L16" s="65"/>
      <c r="M16" s="73" t="s">
        <v>104</v>
      </c>
    </row>
    <row r="17" spans="3:13" s="59" customFormat="1" ht="30" customHeight="1">
      <c r="C17" s="72"/>
      <c r="D17" s="135" t="s">
        <v>107</v>
      </c>
      <c r="E17" s="135"/>
      <c r="F17" s="135"/>
      <c r="G17" s="135"/>
      <c r="H17" s="135"/>
      <c r="I17" s="135"/>
      <c r="J17" s="135"/>
      <c r="K17" s="135"/>
      <c r="L17" s="65"/>
      <c r="M17" s="73" t="s">
        <v>104</v>
      </c>
    </row>
    <row r="18" spans="3:13" s="59" customFormat="1" ht="47.4" customHeight="1">
      <c r="C18" s="72"/>
      <c r="D18" s="135" t="s">
        <v>108</v>
      </c>
      <c r="E18" s="135"/>
      <c r="F18" s="135"/>
      <c r="G18" s="135"/>
      <c r="H18" s="135"/>
      <c r="I18" s="135"/>
      <c r="J18" s="135"/>
      <c r="K18" s="135"/>
      <c r="L18" s="65"/>
      <c r="M18" s="73" t="s">
        <v>104</v>
      </c>
    </row>
    <row r="19" spans="3:13" s="59" customFormat="1" ht="47.4" customHeight="1">
      <c r="C19" s="72"/>
      <c r="D19" s="135" t="s">
        <v>109</v>
      </c>
      <c r="E19" s="135"/>
      <c r="F19" s="135"/>
      <c r="G19" s="135"/>
      <c r="H19" s="135"/>
      <c r="I19" s="135"/>
      <c r="J19" s="135"/>
      <c r="K19" s="135"/>
      <c r="L19" s="65"/>
      <c r="M19" s="73" t="s">
        <v>104</v>
      </c>
    </row>
    <row r="20" spans="3:13" s="59" customFormat="1" ht="43.8" customHeight="1">
      <c r="K20" s="63" t="s">
        <v>127</v>
      </c>
      <c r="L20" s="144" t="s">
        <v>149</v>
      </c>
      <c r="M20" s="144"/>
    </row>
    <row r="21" spans="3:13" s="59" customFormat="1" ht="14.4" customHeight="1" thickBot="1">
      <c r="K21" s="63"/>
      <c r="L21" s="63"/>
      <c r="M21" s="63"/>
    </row>
    <row r="22" spans="3:13" s="59" customFormat="1" ht="15" thickBot="1">
      <c r="C22" s="137" t="s">
        <v>120</v>
      </c>
      <c r="D22" s="138"/>
      <c r="E22" s="138"/>
      <c r="F22" s="138"/>
      <c r="G22" s="138"/>
      <c r="H22" s="138"/>
      <c r="I22" s="138"/>
      <c r="J22" s="138"/>
      <c r="K22" s="138"/>
      <c r="L22" s="138"/>
      <c r="M22" s="139"/>
    </row>
    <row r="23" spans="3:13" s="59" customFormat="1">
      <c r="C23" s="71"/>
      <c r="D23" s="71"/>
      <c r="E23" s="71"/>
      <c r="F23" s="71"/>
      <c r="G23" s="71"/>
      <c r="H23" s="71"/>
      <c r="I23" s="71"/>
      <c r="J23" s="71"/>
      <c r="K23" s="71"/>
      <c r="L23" s="71"/>
      <c r="M23" s="71"/>
    </row>
    <row r="24" spans="3:13" s="59" customFormat="1" ht="21.6" customHeight="1">
      <c r="D24" s="135" t="s">
        <v>112</v>
      </c>
      <c r="E24" s="135"/>
      <c r="F24" s="135"/>
      <c r="G24" s="135"/>
      <c r="H24" s="135"/>
      <c r="I24" s="135"/>
      <c r="J24" s="135"/>
      <c r="K24" s="135"/>
      <c r="L24" s="65"/>
      <c r="M24" s="70" t="s">
        <v>111</v>
      </c>
    </row>
    <row r="25" spans="3:13" s="59" customFormat="1" ht="33.6" customHeight="1">
      <c r="D25" s="135" t="s">
        <v>113</v>
      </c>
      <c r="E25" s="135"/>
      <c r="F25" s="135"/>
      <c r="G25" s="135"/>
      <c r="H25" s="135"/>
      <c r="I25" s="135"/>
      <c r="J25" s="135"/>
      <c r="K25" s="135"/>
      <c r="L25" s="65"/>
      <c r="M25" s="70" t="s">
        <v>47</v>
      </c>
    </row>
    <row r="26" spans="3:13" s="59" customFormat="1" ht="15" thickBot="1"/>
    <row r="27" spans="3:13" s="59" customFormat="1" ht="15" thickBot="1">
      <c r="C27" s="137" t="s">
        <v>121</v>
      </c>
      <c r="D27" s="138"/>
      <c r="E27" s="138"/>
      <c r="F27" s="138"/>
      <c r="G27" s="138"/>
      <c r="H27" s="138"/>
      <c r="I27" s="138"/>
      <c r="J27" s="138"/>
      <c r="K27" s="138"/>
      <c r="L27" s="138"/>
      <c r="M27" s="139"/>
    </row>
    <row r="28" spans="3:13" s="59" customFormat="1">
      <c r="C28" s="71"/>
      <c r="D28" s="71"/>
      <c r="E28" s="71"/>
      <c r="F28" s="71"/>
      <c r="G28" s="71"/>
      <c r="H28" s="71"/>
      <c r="I28" s="71"/>
      <c r="J28" s="71"/>
      <c r="K28" s="71"/>
      <c r="L28" s="71"/>
      <c r="M28" s="71"/>
    </row>
    <row r="29" spans="3:13" s="59" customFormat="1" ht="31.8" customHeight="1">
      <c r="D29" s="136" t="s">
        <v>114</v>
      </c>
      <c r="E29" s="135"/>
      <c r="F29" s="135"/>
      <c r="G29" s="135"/>
      <c r="H29" s="135"/>
      <c r="I29" s="135"/>
      <c r="J29" s="135"/>
      <c r="K29" s="135"/>
      <c r="L29" s="65"/>
      <c r="M29" s="70" t="s">
        <v>45</v>
      </c>
    </row>
    <row r="30" spans="3:13" s="59" customFormat="1" ht="33.6" customHeight="1">
      <c r="D30" s="135" t="s">
        <v>116</v>
      </c>
      <c r="E30" s="135"/>
      <c r="F30" s="135"/>
      <c r="G30" s="135"/>
      <c r="H30" s="135"/>
      <c r="I30" s="135"/>
      <c r="J30" s="135"/>
      <c r="K30" s="135"/>
      <c r="L30" s="65"/>
      <c r="M30" s="70" t="s">
        <v>46</v>
      </c>
    </row>
    <row r="31" spans="3:13" s="59" customFormat="1" ht="35.4" customHeight="1">
      <c r="D31" s="135" t="s">
        <v>115</v>
      </c>
      <c r="E31" s="135"/>
      <c r="F31" s="135"/>
      <c r="G31" s="135"/>
      <c r="H31" s="135"/>
      <c r="I31" s="135"/>
      <c r="J31" s="135"/>
      <c r="K31" s="135"/>
      <c r="L31" s="65"/>
      <c r="M31" s="70" t="s">
        <v>47</v>
      </c>
    </row>
    <row r="32" spans="3:13" s="59" customFormat="1" ht="15" thickBot="1"/>
    <row r="33" spans="2:14" s="59" customFormat="1" ht="32.4" customHeight="1" thickBot="1">
      <c r="C33" s="137" t="s">
        <v>122</v>
      </c>
      <c r="D33" s="138"/>
      <c r="E33" s="138"/>
      <c r="F33" s="138"/>
      <c r="G33" s="138"/>
      <c r="H33" s="138"/>
      <c r="I33" s="138"/>
      <c r="J33" s="138"/>
      <c r="K33" s="138"/>
      <c r="L33" s="138"/>
      <c r="M33" s="139"/>
    </row>
    <row r="34" spans="2:14" s="59" customFormat="1" ht="16.8" customHeight="1">
      <c r="C34" s="71"/>
      <c r="D34" s="71"/>
      <c r="E34" s="71"/>
      <c r="F34" s="71"/>
      <c r="G34" s="71"/>
      <c r="H34" s="71"/>
      <c r="I34" s="71"/>
      <c r="J34" s="71"/>
      <c r="K34" s="71"/>
      <c r="L34" s="71"/>
      <c r="M34" s="71"/>
    </row>
    <row r="35" spans="2:14" s="59" customFormat="1" ht="29.4" customHeight="1">
      <c r="D35" s="135" t="s">
        <v>117</v>
      </c>
      <c r="E35" s="135"/>
      <c r="F35" s="135"/>
      <c r="G35" s="135"/>
      <c r="H35" s="135"/>
      <c r="I35" s="135"/>
      <c r="J35" s="135"/>
      <c r="K35" s="135"/>
      <c r="L35" s="65"/>
      <c r="M35" s="70" t="s">
        <v>45</v>
      </c>
    </row>
    <row r="36" spans="2:14" ht="38.4" customHeight="1">
      <c r="B36" s="59"/>
      <c r="C36" s="59"/>
      <c r="D36" s="135" t="s">
        <v>118</v>
      </c>
      <c r="E36" s="135"/>
      <c r="F36" s="135"/>
      <c r="G36" s="135"/>
      <c r="H36" s="135"/>
      <c r="I36" s="135"/>
      <c r="J36" s="135"/>
      <c r="K36" s="135"/>
      <c r="L36" s="65"/>
      <c r="M36" s="70" t="s">
        <v>46</v>
      </c>
      <c r="N36" s="59"/>
    </row>
    <row r="37" spans="2:14" ht="30.6" customHeight="1">
      <c r="B37" s="59"/>
      <c r="D37" s="136" t="s">
        <v>232</v>
      </c>
      <c r="E37" s="136"/>
      <c r="F37" s="136"/>
      <c r="G37" s="136"/>
      <c r="H37" s="136"/>
      <c r="I37" s="136"/>
      <c r="J37" s="136"/>
      <c r="K37" s="136"/>
      <c r="L37" s="65"/>
      <c r="M37" s="70" t="s">
        <v>47</v>
      </c>
      <c r="N37" s="59"/>
    </row>
    <row r="38" spans="2:14">
      <c r="B38" s="59"/>
      <c r="C38" s="67" t="s">
        <v>141</v>
      </c>
      <c r="D38" s="59"/>
      <c r="E38" s="59"/>
      <c r="F38" s="59"/>
      <c r="G38" s="59"/>
      <c r="H38" s="59"/>
      <c r="I38" s="59"/>
      <c r="J38" s="59"/>
      <c r="K38" s="59"/>
      <c r="L38" s="59"/>
      <c r="M38" s="59"/>
      <c r="N38" s="59"/>
    </row>
    <row r="39" spans="2:14">
      <c r="B39" s="59"/>
      <c r="C39" s="59"/>
      <c r="D39" s="59"/>
      <c r="E39" s="59"/>
      <c r="F39" s="59"/>
      <c r="G39" s="59"/>
      <c r="H39" s="59"/>
      <c r="I39" s="59"/>
      <c r="J39" s="59"/>
      <c r="K39" s="59"/>
      <c r="L39" s="59"/>
      <c r="M39" s="59"/>
      <c r="N39" s="59"/>
    </row>
    <row r="40" spans="2:14">
      <c r="B40" s="59"/>
      <c r="C40" s="59"/>
      <c r="D40" s="59"/>
      <c r="E40" s="59"/>
      <c r="F40" s="59"/>
      <c r="G40" s="59"/>
      <c r="H40" s="59"/>
      <c r="I40" s="59"/>
      <c r="J40" s="59"/>
      <c r="K40" s="59"/>
      <c r="L40" s="59"/>
      <c r="M40" s="59"/>
      <c r="N40" s="59"/>
    </row>
    <row r="41" spans="2:14">
      <c r="B41" s="59"/>
      <c r="C41" s="59"/>
      <c r="D41" s="59"/>
      <c r="E41" s="59"/>
      <c r="F41" s="59"/>
      <c r="G41" s="59"/>
      <c r="H41" s="59"/>
      <c r="I41" s="59"/>
      <c r="J41" s="59"/>
      <c r="K41" s="59"/>
      <c r="L41" s="59"/>
      <c r="M41" s="59"/>
      <c r="N41" s="59"/>
    </row>
    <row r="42" spans="2:14">
      <c r="B42" s="59"/>
      <c r="C42" s="59"/>
      <c r="D42" s="59"/>
      <c r="E42" s="59"/>
      <c r="F42" s="59"/>
      <c r="G42" s="59"/>
      <c r="H42" s="59"/>
      <c r="I42" s="59"/>
      <c r="J42" s="59"/>
      <c r="K42" s="59"/>
      <c r="L42" s="59"/>
      <c r="M42" s="59"/>
      <c r="N42" s="59"/>
    </row>
  </sheetData>
  <sheetProtection password="C1EC" sheet="1" objects="1" scenarios="1"/>
  <mergeCells count="26">
    <mergeCell ref="D8:K8"/>
    <mergeCell ref="D35:K35"/>
    <mergeCell ref="C5:M5"/>
    <mergeCell ref="D17:K17"/>
    <mergeCell ref="D18:K18"/>
    <mergeCell ref="D19:K19"/>
    <mergeCell ref="C22:M22"/>
    <mergeCell ref="C27:M27"/>
    <mergeCell ref="L11:M11"/>
    <mergeCell ref="L20:M20"/>
    <mergeCell ref="D7:H7"/>
    <mergeCell ref="K6:M6"/>
    <mergeCell ref="D36:K36"/>
    <mergeCell ref="D37:K37"/>
    <mergeCell ref="D9:K9"/>
    <mergeCell ref="D10:K10"/>
    <mergeCell ref="C33:M33"/>
    <mergeCell ref="D24:K24"/>
    <mergeCell ref="D25:K25"/>
    <mergeCell ref="D29:K29"/>
    <mergeCell ref="D30:K30"/>
    <mergeCell ref="D31:K31"/>
    <mergeCell ref="C13:M13"/>
    <mergeCell ref="D16:K16"/>
    <mergeCell ref="D15:K15"/>
    <mergeCell ref="K14:M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35"/>
  <sheetViews>
    <sheetView showGridLines="0" topLeftCell="A2" zoomScale="70" zoomScaleNormal="70" workbookViewId="0">
      <selection activeCell="B2" sqref="B2:Q2"/>
    </sheetView>
  </sheetViews>
  <sheetFormatPr baseColWidth="10" defaultRowHeight="14.4"/>
  <cols>
    <col min="1" max="2" width="11.5546875" style="33"/>
    <col min="3" max="3" width="14.77734375" style="33" customWidth="1"/>
    <col min="4" max="10" width="11.5546875" style="33"/>
    <col min="11" max="11" width="14.77734375" style="33" customWidth="1"/>
    <col min="12" max="16384" width="11.5546875" style="33"/>
  </cols>
  <sheetData>
    <row r="1" spans="2:18" ht="15" thickBot="1">
      <c r="O1" s="61"/>
      <c r="P1" s="61"/>
      <c r="Q1" s="61"/>
      <c r="R1" s="61"/>
    </row>
    <row r="2" spans="2:18" ht="18.600000000000001" thickBot="1">
      <c r="B2" s="30" t="str">
        <f>'Panel Control MTU'!B20</f>
        <v>MTU.1.2</v>
      </c>
      <c r="C2" s="29" t="str">
        <f>'Panel Control MTU'!C20</f>
        <v>Reducción de emisiones de GEI</v>
      </c>
      <c r="D2" s="24"/>
      <c r="E2" s="24"/>
      <c r="F2" s="28"/>
      <c r="G2" s="27"/>
      <c r="H2" s="27"/>
      <c r="I2" s="27"/>
      <c r="J2" s="27"/>
      <c r="K2" s="27"/>
      <c r="L2" s="27"/>
      <c r="M2" s="27"/>
      <c r="N2" s="27"/>
      <c r="O2" s="27"/>
      <c r="P2" s="27"/>
      <c r="Q2" s="26"/>
      <c r="R2" s="61"/>
    </row>
    <row r="3" spans="2:18">
      <c r="B3" s="12"/>
      <c r="C3" s="12"/>
      <c r="D3" s="12"/>
      <c r="E3" s="12"/>
      <c r="F3" s="12"/>
      <c r="O3" s="61"/>
      <c r="P3" s="61"/>
      <c r="Q3" s="61"/>
      <c r="R3" s="61"/>
    </row>
    <row r="4" spans="2:18" ht="15" thickBot="1">
      <c r="B4" s="12"/>
      <c r="C4" s="12"/>
      <c r="D4" s="12"/>
      <c r="E4" s="12"/>
      <c r="F4" s="12"/>
      <c r="O4" s="61"/>
      <c r="P4" s="61"/>
      <c r="Q4" s="61"/>
      <c r="R4" s="61"/>
    </row>
    <row r="5" spans="2:18" ht="14.4" customHeight="1" thickBot="1">
      <c r="B5" s="12"/>
      <c r="C5" s="137" t="s">
        <v>59</v>
      </c>
      <c r="D5" s="138"/>
      <c r="E5" s="138"/>
      <c r="F5" s="138"/>
      <c r="G5" s="138"/>
      <c r="H5" s="138"/>
      <c r="I5" s="138"/>
      <c r="J5" s="138"/>
      <c r="K5" s="138"/>
      <c r="L5" s="138"/>
      <c r="M5" s="139"/>
    </row>
    <row r="6" spans="2:18" ht="14.4" customHeight="1">
      <c r="B6" s="12"/>
      <c r="C6" s="21"/>
      <c r="D6" s="21"/>
      <c r="E6" s="21"/>
      <c r="F6" s="21"/>
      <c r="G6" s="21"/>
      <c r="H6" s="21"/>
      <c r="I6" s="21"/>
      <c r="J6" s="21"/>
      <c r="K6" s="140" t="s">
        <v>289</v>
      </c>
      <c r="L6" s="140"/>
      <c r="M6" s="140"/>
    </row>
    <row r="7" spans="2:18" ht="14.4" customHeight="1">
      <c r="B7" s="31"/>
      <c r="C7" s="22" t="s">
        <v>135</v>
      </c>
      <c r="D7" s="146" t="s">
        <v>300</v>
      </c>
      <c r="E7" s="146"/>
      <c r="F7" s="146"/>
      <c r="G7" s="146"/>
      <c r="H7" s="146"/>
      <c r="I7" s="22"/>
      <c r="J7" s="22"/>
      <c r="L7" s="31"/>
      <c r="M7" s="31"/>
      <c r="N7" s="31"/>
      <c r="O7" s="31"/>
    </row>
    <row r="8" spans="2:18" ht="51" customHeight="1">
      <c r="B8" s="31"/>
      <c r="D8" s="136" t="s">
        <v>136</v>
      </c>
      <c r="E8" s="136"/>
      <c r="F8" s="136"/>
      <c r="G8" s="136"/>
      <c r="H8" s="136"/>
      <c r="I8" s="136"/>
      <c r="J8" s="136"/>
      <c r="K8" s="136"/>
      <c r="L8" s="25"/>
      <c r="M8" s="75" t="s">
        <v>104</v>
      </c>
      <c r="N8" s="31"/>
      <c r="O8" s="31"/>
    </row>
    <row r="9" spans="2:18" ht="53.4" customHeight="1">
      <c r="B9" s="31"/>
      <c r="C9" s="31"/>
      <c r="D9" s="136" t="s">
        <v>137</v>
      </c>
      <c r="E9" s="136"/>
      <c r="F9" s="136"/>
      <c r="G9" s="136"/>
      <c r="H9" s="136"/>
      <c r="I9" s="136"/>
      <c r="J9" s="136"/>
      <c r="K9" s="136"/>
      <c r="L9" s="31"/>
      <c r="M9" s="75" t="s">
        <v>294</v>
      </c>
      <c r="N9" s="31"/>
      <c r="O9" s="31"/>
    </row>
    <row r="10" spans="2:18" ht="46.2" customHeight="1">
      <c r="B10" s="31"/>
      <c r="C10" s="31"/>
      <c r="D10" s="136" t="s">
        <v>138</v>
      </c>
      <c r="E10" s="136"/>
      <c r="F10" s="136"/>
      <c r="G10" s="136"/>
      <c r="H10" s="136"/>
      <c r="I10" s="136"/>
      <c r="J10" s="136"/>
      <c r="K10" s="136"/>
      <c r="L10" s="31"/>
      <c r="M10" s="75" t="s">
        <v>295</v>
      </c>
      <c r="N10" s="31"/>
      <c r="O10" s="31"/>
    </row>
    <row r="11" spans="2:18">
      <c r="B11" s="31"/>
      <c r="C11" s="22" t="s">
        <v>139</v>
      </c>
      <c r="D11" s="146" t="s">
        <v>140</v>
      </c>
      <c r="E11" s="146"/>
      <c r="F11" s="146"/>
      <c r="G11" s="146"/>
      <c r="H11" s="146"/>
      <c r="I11" s="31"/>
      <c r="J11" s="31"/>
      <c r="L11" s="31"/>
      <c r="M11" s="31"/>
      <c r="N11" s="31"/>
      <c r="O11" s="31"/>
    </row>
    <row r="12" spans="2:18" ht="42" customHeight="1">
      <c r="B12" s="31"/>
      <c r="C12" s="22"/>
      <c r="D12" s="136" t="s">
        <v>144</v>
      </c>
      <c r="E12" s="136"/>
      <c r="F12" s="136"/>
      <c r="G12" s="136"/>
      <c r="H12" s="136"/>
      <c r="I12" s="136"/>
      <c r="J12" s="136"/>
      <c r="K12" s="136"/>
      <c r="L12" s="25"/>
      <c r="M12" s="75" t="s">
        <v>104</v>
      </c>
      <c r="N12" s="31"/>
      <c r="O12" s="31"/>
    </row>
    <row r="13" spans="2:18" ht="30.6" customHeight="1">
      <c r="B13" s="31"/>
      <c r="C13" s="31"/>
      <c r="D13" s="136" t="s">
        <v>143</v>
      </c>
      <c r="E13" s="136"/>
      <c r="F13" s="136"/>
      <c r="G13" s="136"/>
      <c r="H13" s="136"/>
      <c r="I13" s="136"/>
      <c r="J13" s="136"/>
      <c r="K13" s="136"/>
      <c r="L13" s="31"/>
      <c r="M13" s="75" t="s">
        <v>294</v>
      </c>
      <c r="N13" s="31"/>
      <c r="O13" s="31"/>
    </row>
    <row r="14" spans="2:18" ht="34.200000000000003" customHeight="1">
      <c r="B14" s="31"/>
      <c r="C14" s="31"/>
      <c r="D14" s="136" t="s">
        <v>142</v>
      </c>
      <c r="E14" s="136"/>
      <c r="F14" s="136"/>
      <c r="G14" s="136"/>
      <c r="H14" s="136"/>
      <c r="I14" s="136"/>
      <c r="J14" s="136"/>
      <c r="K14" s="136"/>
      <c r="L14" s="31"/>
      <c r="M14" s="75" t="s">
        <v>295</v>
      </c>
      <c r="N14" s="31"/>
      <c r="O14" s="31"/>
    </row>
    <row r="15" spans="2:18">
      <c r="B15" s="31"/>
      <c r="C15" s="31"/>
      <c r="D15" s="31"/>
      <c r="E15" s="31"/>
      <c r="F15" s="31"/>
      <c r="G15" s="31"/>
      <c r="H15" s="31"/>
      <c r="I15" s="31"/>
      <c r="J15" s="31"/>
      <c r="K15" s="31"/>
      <c r="L15" s="31"/>
      <c r="M15" s="31"/>
      <c r="N15" s="31"/>
      <c r="O15" s="31"/>
    </row>
    <row r="16" spans="2:18" ht="48.6" customHeight="1">
      <c r="B16" s="31"/>
      <c r="C16" s="31"/>
      <c r="D16" s="31"/>
      <c r="E16" s="31"/>
      <c r="F16" s="31"/>
      <c r="G16" s="31"/>
      <c r="H16" s="31"/>
      <c r="I16" s="31"/>
      <c r="J16" s="31"/>
      <c r="K16" s="19" t="s">
        <v>127</v>
      </c>
      <c r="L16" s="144" t="s">
        <v>292</v>
      </c>
      <c r="M16" s="144"/>
      <c r="N16" s="31"/>
      <c r="O16" s="31"/>
    </row>
    <row r="17" spans="1:16" ht="15" thickBot="1">
      <c r="B17" s="31"/>
      <c r="C17" s="31"/>
      <c r="D17" s="31"/>
      <c r="E17" s="31"/>
      <c r="F17" s="31"/>
      <c r="G17" s="31"/>
      <c r="H17" s="31"/>
      <c r="I17" s="31"/>
      <c r="J17" s="31"/>
      <c r="K17" s="31"/>
      <c r="L17" s="31"/>
      <c r="M17" s="31"/>
      <c r="N17" s="31"/>
      <c r="O17" s="31"/>
    </row>
    <row r="18" spans="1:16" ht="14.4" customHeight="1" thickBot="1">
      <c r="B18" s="12"/>
      <c r="C18" s="137" t="s">
        <v>301</v>
      </c>
      <c r="D18" s="138"/>
      <c r="E18" s="138"/>
      <c r="F18" s="138"/>
      <c r="G18" s="138"/>
      <c r="H18" s="138"/>
      <c r="I18" s="138"/>
      <c r="J18" s="138"/>
      <c r="K18" s="138"/>
      <c r="L18" s="138"/>
      <c r="M18" s="139"/>
    </row>
    <row r="19" spans="1:16" ht="14.4" customHeight="1">
      <c r="A19" s="31"/>
      <c r="B19" s="31"/>
      <c r="C19" s="31"/>
      <c r="D19" s="31"/>
      <c r="E19" s="31"/>
      <c r="F19" s="31"/>
      <c r="G19" s="31"/>
      <c r="H19" s="31"/>
      <c r="I19" s="31"/>
      <c r="J19" s="31"/>
      <c r="K19" s="31"/>
      <c r="L19" s="31"/>
      <c r="M19" s="31"/>
      <c r="N19" s="31"/>
      <c r="O19" s="31"/>
      <c r="P19" s="31"/>
    </row>
    <row r="20" spans="1:16" ht="14.4" customHeight="1">
      <c r="A20" s="31"/>
      <c r="B20" s="31"/>
      <c r="C20" s="32" t="s">
        <v>129</v>
      </c>
      <c r="D20" s="146" t="s">
        <v>132</v>
      </c>
      <c r="E20" s="146"/>
      <c r="F20" s="146"/>
      <c r="G20" s="146"/>
      <c r="H20" s="146"/>
      <c r="I20" s="31"/>
      <c r="J20" s="31"/>
      <c r="K20" s="31"/>
      <c r="L20" s="31"/>
      <c r="M20" s="31"/>
      <c r="N20" s="31"/>
      <c r="O20" s="31"/>
      <c r="P20" s="31"/>
    </row>
    <row r="21" spans="1:16" ht="37.200000000000003" customHeight="1">
      <c r="A21" s="31"/>
      <c r="B21" s="31"/>
      <c r="C21" s="31"/>
      <c r="D21" s="136" t="s">
        <v>130</v>
      </c>
      <c r="E21" s="136"/>
      <c r="F21" s="136"/>
      <c r="G21" s="136"/>
      <c r="H21" s="136"/>
      <c r="I21" s="136"/>
      <c r="J21" s="136"/>
      <c r="K21" s="136"/>
      <c r="L21" s="31"/>
      <c r="M21" s="20" t="s">
        <v>45</v>
      </c>
      <c r="N21" s="31"/>
      <c r="O21" s="31"/>
      <c r="P21" s="31"/>
    </row>
    <row r="22" spans="1:16" ht="35.4" customHeight="1">
      <c r="A22" s="31"/>
      <c r="B22" s="31"/>
      <c r="C22" s="31"/>
      <c r="D22" s="136" t="s">
        <v>131</v>
      </c>
      <c r="E22" s="136"/>
      <c r="F22" s="136"/>
      <c r="G22" s="136"/>
      <c r="H22" s="136"/>
      <c r="I22" s="136"/>
      <c r="J22" s="136"/>
      <c r="K22" s="136"/>
      <c r="L22" s="31"/>
      <c r="M22" s="20" t="s">
        <v>46</v>
      </c>
      <c r="N22" s="31"/>
      <c r="O22" s="31"/>
      <c r="P22" s="31"/>
    </row>
    <row r="23" spans="1:16" ht="32.4" customHeight="1">
      <c r="A23" s="31"/>
      <c r="B23" s="31"/>
      <c r="C23" s="31"/>
      <c r="D23" s="136" t="s">
        <v>128</v>
      </c>
      <c r="E23" s="136"/>
      <c r="F23" s="136"/>
      <c r="G23" s="136"/>
      <c r="H23" s="136"/>
      <c r="I23" s="136"/>
      <c r="J23" s="136"/>
      <c r="K23" s="136"/>
      <c r="L23" s="31"/>
      <c r="M23" s="20" t="s">
        <v>47</v>
      </c>
      <c r="N23" s="31"/>
      <c r="O23" s="31"/>
      <c r="P23" s="31"/>
    </row>
    <row r="24" spans="1:16" ht="15" thickBot="1">
      <c r="B24" s="31"/>
      <c r="C24" s="31"/>
      <c r="D24" s="31"/>
      <c r="E24" s="31"/>
      <c r="F24" s="31"/>
      <c r="G24" s="31"/>
      <c r="H24" s="31"/>
      <c r="I24" s="31"/>
      <c r="J24" s="31"/>
      <c r="K24" s="31"/>
      <c r="L24" s="31"/>
      <c r="M24" s="31"/>
      <c r="N24" s="31"/>
      <c r="O24" s="31"/>
      <c r="P24" s="31"/>
    </row>
    <row r="25" spans="1:16" ht="14.4" customHeight="1" thickBot="1">
      <c r="B25" s="12"/>
      <c r="C25" s="137" t="s">
        <v>75</v>
      </c>
      <c r="D25" s="138"/>
      <c r="E25" s="138"/>
      <c r="F25" s="138"/>
      <c r="G25" s="138"/>
      <c r="H25" s="138"/>
      <c r="I25" s="138"/>
      <c r="J25" s="138"/>
      <c r="K25" s="138"/>
      <c r="L25" s="138"/>
      <c r="M25" s="139"/>
    </row>
    <row r="26" spans="1:16" ht="14.4" customHeight="1"/>
    <row r="27" spans="1:16" ht="27.6" customHeight="1">
      <c r="D27" s="136" t="s">
        <v>114</v>
      </c>
      <c r="E27" s="136"/>
      <c r="F27" s="136"/>
      <c r="G27" s="136"/>
      <c r="H27" s="136"/>
      <c r="I27" s="136"/>
      <c r="J27" s="136"/>
      <c r="K27" s="136"/>
      <c r="L27" s="23"/>
      <c r="M27" s="20" t="s">
        <v>45</v>
      </c>
    </row>
    <row r="28" spans="1:16" ht="29.4" customHeight="1">
      <c r="D28" s="136" t="s">
        <v>116</v>
      </c>
      <c r="E28" s="136"/>
      <c r="F28" s="136"/>
      <c r="G28" s="136"/>
      <c r="H28" s="136"/>
      <c r="I28" s="136"/>
      <c r="J28" s="136"/>
      <c r="K28" s="136"/>
      <c r="L28" s="23"/>
      <c r="M28" s="20" t="s">
        <v>46</v>
      </c>
    </row>
    <row r="29" spans="1:16" ht="33.6" customHeight="1">
      <c r="D29" s="136" t="s">
        <v>115</v>
      </c>
      <c r="E29" s="136"/>
      <c r="F29" s="136"/>
      <c r="G29" s="136"/>
      <c r="H29" s="136"/>
      <c r="I29" s="136"/>
      <c r="J29" s="136"/>
      <c r="K29" s="136"/>
      <c r="L29" s="23"/>
      <c r="M29" s="20" t="s">
        <v>47</v>
      </c>
    </row>
    <row r="30" spans="1:16" ht="15" thickBot="1"/>
    <row r="31" spans="1:16" ht="14.4" customHeight="1" thickBot="1">
      <c r="B31" s="12"/>
      <c r="C31" s="137" t="s">
        <v>76</v>
      </c>
      <c r="D31" s="138"/>
      <c r="E31" s="138"/>
      <c r="F31" s="138"/>
      <c r="G31" s="138"/>
      <c r="H31" s="138"/>
      <c r="I31" s="138"/>
      <c r="J31" s="138"/>
      <c r="K31" s="138"/>
      <c r="L31" s="138"/>
      <c r="M31" s="139"/>
    </row>
    <row r="33" spans="4:13" ht="31.2" customHeight="1">
      <c r="D33" s="136" t="s">
        <v>117</v>
      </c>
      <c r="E33" s="136"/>
      <c r="F33" s="136"/>
      <c r="G33" s="136"/>
      <c r="H33" s="136"/>
      <c r="I33" s="136"/>
      <c r="J33" s="136"/>
      <c r="K33" s="136"/>
      <c r="L33" s="23"/>
      <c r="M33" s="20" t="s">
        <v>45</v>
      </c>
    </row>
    <row r="34" spans="4:13" ht="38.4" customHeight="1">
      <c r="D34" s="136" t="s">
        <v>118</v>
      </c>
      <c r="E34" s="136"/>
      <c r="F34" s="136"/>
      <c r="G34" s="136"/>
      <c r="H34" s="136"/>
      <c r="I34" s="136"/>
      <c r="J34" s="136"/>
      <c r="K34" s="136"/>
      <c r="L34" s="23"/>
      <c r="M34" s="20" t="s">
        <v>46</v>
      </c>
    </row>
    <row r="35" spans="4:13" ht="33" customHeight="1">
      <c r="D35" s="136" t="s">
        <v>232</v>
      </c>
      <c r="E35" s="136"/>
      <c r="F35" s="136"/>
      <c r="G35" s="136"/>
      <c r="H35" s="136"/>
      <c r="I35" s="136"/>
      <c r="J35" s="136"/>
      <c r="K35" s="136"/>
      <c r="L35" s="23"/>
      <c r="M35" s="20" t="s">
        <v>47</v>
      </c>
    </row>
  </sheetData>
  <sheetProtection password="C1EC" sheet="1" objects="1" scenarios="1"/>
  <mergeCells count="24">
    <mergeCell ref="C5:M5"/>
    <mergeCell ref="D8:K8"/>
    <mergeCell ref="D9:K9"/>
    <mergeCell ref="D7:H7"/>
    <mergeCell ref="D21:K21"/>
    <mergeCell ref="D10:K10"/>
    <mergeCell ref="C18:M18"/>
    <mergeCell ref="L16:M16"/>
    <mergeCell ref="D11:H11"/>
    <mergeCell ref="D12:K12"/>
    <mergeCell ref="D13:K13"/>
    <mergeCell ref="D14:K14"/>
    <mergeCell ref="K6:M6"/>
    <mergeCell ref="D34:K34"/>
    <mergeCell ref="D35:K35"/>
    <mergeCell ref="D22:K22"/>
    <mergeCell ref="D23:K23"/>
    <mergeCell ref="D20:H20"/>
    <mergeCell ref="D33:K33"/>
    <mergeCell ref="C31:M31"/>
    <mergeCell ref="D27:K27"/>
    <mergeCell ref="D28:K28"/>
    <mergeCell ref="D29:K29"/>
    <mergeCell ref="C25:M2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B1:Q48"/>
  <sheetViews>
    <sheetView showGridLines="0" zoomScale="70" zoomScaleNormal="70" workbookViewId="0">
      <selection activeCell="B2" sqref="B2:Q2"/>
    </sheetView>
  </sheetViews>
  <sheetFormatPr baseColWidth="10" defaultRowHeight="14.4"/>
  <cols>
    <col min="1" max="2" width="11.5546875" style="61"/>
    <col min="3" max="3" width="12.109375" style="61" customWidth="1"/>
    <col min="4" max="4" width="10" style="61" customWidth="1"/>
    <col min="5" max="5" width="8.109375" style="61" customWidth="1"/>
    <col min="6" max="6" width="31.44140625" style="61" customWidth="1"/>
    <col min="7" max="9" width="11.5546875" style="61"/>
    <col min="10" max="10" width="14.88671875" style="61" customWidth="1"/>
    <col min="11" max="11" width="14.44140625" style="61" customWidth="1"/>
    <col min="12" max="12" width="11.5546875" style="61" customWidth="1"/>
    <col min="13" max="15" width="11.5546875" style="61"/>
    <col min="16" max="16" width="40.77734375" style="61" customWidth="1"/>
    <col min="17" max="16384" width="11.5546875" style="61"/>
  </cols>
  <sheetData>
    <row r="1" spans="2:17" ht="15" thickBot="1"/>
    <row r="2" spans="2:17" ht="18.600000000000001" thickBot="1">
      <c r="B2" s="30" t="str">
        <f>'Panel Control MTU'!B34</f>
        <v>MTU.1.3</v>
      </c>
      <c r="C2" s="29" t="str">
        <f>'Panel Control MTU'!C34</f>
        <v>Potenciación de la autosuficiencia conectada</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25.8" customHeight="1" thickBot="1">
      <c r="B5" s="68"/>
      <c r="C5" s="137" t="s">
        <v>73</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44.4" customHeight="1">
      <c r="D7" s="146" t="s">
        <v>110</v>
      </c>
      <c r="E7" s="146"/>
      <c r="F7" s="146"/>
      <c r="G7" s="146"/>
      <c r="H7" s="146"/>
      <c r="I7" s="146"/>
      <c r="J7" s="146"/>
      <c r="K7" s="146"/>
      <c r="L7" s="64"/>
      <c r="M7" s="73" t="s">
        <v>104</v>
      </c>
    </row>
    <row r="8" spans="2:17" ht="57" customHeight="1">
      <c r="B8" s="68"/>
      <c r="C8" s="68"/>
      <c r="D8" s="146" t="s">
        <v>156</v>
      </c>
      <c r="E8" s="146"/>
      <c r="F8" s="146"/>
      <c r="G8" s="146"/>
      <c r="H8" s="146"/>
      <c r="I8" s="146"/>
      <c r="J8" s="146"/>
      <c r="K8" s="146"/>
      <c r="L8" s="64"/>
      <c r="M8" s="73" t="s">
        <v>104</v>
      </c>
    </row>
    <row r="9" spans="2:17">
      <c r="B9" s="68"/>
      <c r="C9" s="61" t="s">
        <v>172</v>
      </c>
      <c r="D9" s="146" t="s">
        <v>173</v>
      </c>
      <c r="E9" s="146"/>
      <c r="F9" s="146"/>
      <c r="G9" s="146"/>
      <c r="H9" s="146"/>
    </row>
    <row r="10" spans="2:17">
      <c r="B10" s="68"/>
      <c r="C10" s="68"/>
      <c r="D10" s="146" t="s">
        <v>302</v>
      </c>
      <c r="E10" s="146"/>
      <c r="F10" s="146"/>
      <c r="G10" s="146"/>
      <c r="H10" s="146"/>
      <c r="I10" s="146"/>
      <c r="J10" s="146"/>
      <c r="K10" s="146"/>
      <c r="L10" s="64"/>
      <c r="M10" s="75" t="s">
        <v>104</v>
      </c>
    </row>
    <row r="11" spans="2:17">
      <c r="B11" s="68"/>
      <c r="C11" s="68"/>
      <c r="D11" s="146" t="s">
        <v>303</v>
      </c>
      <c r="E11" s="146"/>
      <c r="F11" s="146"/>
      <c r="G11" s="146"/>
      <c r="H11" s="146"/>
      <c r="I11" s="146"/>
      <c r="J11" s="146"/>
      <c r="K11" s="146"/>
      <c r="L11" s="64"/>
      <c r="M11" s="75" t="s">
        <v>294</v>
      </c>
    </row>
    <row r="12" spans="2:17">
      <c r="B12" s="68"/>
      <c r="C12" s="68"/>
      <c r="D12" s="146" t="s">
        <v>304</v>
      </c>
      <c r="E12" s="146"/>
      <c r="F12" s="146"/>
      <c r="G12" s="146"/>
      <c r="H12" s="146"/>
      <c r="I12" s="146"/>
      <c r="J12" s="146"/>
      <c r="K12" s="146"/>
      <c r="L12" s="64"/>
      <c r="M12" s="75" t="s">
        <v>295</v>
      </c>
    </row>
    <row r="13" spans="2:17" ht="43.8" customHeight="1">
      <c r="B13" s="68"/>
      <c r="C13" s="68"/>
      <c r="D13" s="68"/>
      <c r="E13" s="68"/>
      <c r="F13" s="68"/>
      <c r="G13" s="68"/>
      <c r="K13" s="63" t="s">
        <v>127</v>
      </c>
      <c r="L13" s="144" t="s">
        <v>292</v>
      </c>
      <c r="M13" s="144"/>
    </row>
    <row r="14" spans="2:17" ht="15" thickBot="1">
      <c r="B14" s="68"/>
      <c r="C14" s="68"/>
      <c r="D14" s="68"/>
      <c r="E14" s="68"/>
      <c r="F14" s="68"/>
      <c r="G14" s="68"/>
    </row>
    <row r="15" spans="2:17" ht="14.4" customHeight="1" thickBot="1">
      <c r="B15" s="68"/>
      <c r="C15" s="137" t="s">
        <v>77</v>
      </c>
      <c r="D15" s="138"/>
      <c r="E15" s="138"/>
      <c r="F15" s="138"/>
      <c r="G15" s="138"/>
      <c r="H15" s="138"/>
      <c r="I15" s="138"/>
      <c r="J15" s="138"/>
      <c r="K15" s="138"/>
      <c r="L15" s="138"/>
      <c r="M15" s="139"/>
    </row>
    <row r="16" spans="2:17" ht="14.4" customHeight="1">
      <c r="B16" s="68"/>
      <c r="C16" s="71"/>
      <c r="D16" s="71"/>
      <c r="E16" s="71"/>
      <c r="F16" s="71"/>
      <c r="G16" s="71"/>
      <c r="H16" s="71"/>
      <c r="I16" s="71"/>
      <c r="J16" s="71"/>
      <c r="K16" s="140" t="s">
        <v>289</v>
      </c>
      <c r="L16" s="140"/>
      <c r="M16" s="140"/>
    </row>
    <row r="17" spans="2:13" ht="30.6" customHeight="1">
      <c r="B17" s="68"/>
      <c r="D17" s="146" t="s">
        <v>152</v>
      </c>
      <c r="E17" s="146"/>
      <c r="F17" s="146"/>
      <c r="G17" s="146"/>
      <c r="H17" s="146"/>
      <c r="I17" s="146"/>
      <c r="J17" s="146"/>
      <c r="K17" s="146"/>
      <c r="L17" s="64"/>
      <c r="M17" s="73" t="s">
        <v>104</v>
      </c>
    </row>
    <row r="18" spans="2:13" ht="36.6" customHeight="1">
      <c r="B18" s="68"/>
      <c r="C18" s="64"/>
      <c r="D18" s="146" t="s">
        <v>154</v>
      </c>
      <c r="E18" s="146"/>
      <c r="F18" s="146"/>
      <c r="G18" s="146"/>
      <c r="H18" s="146"/>
      <c r="I18" s="146"/>
      <c r="J18" s="146"/>
      <c r="K18" s="146"/>
      <c r="L18" s="64"/>
      <c r="M18" s="73" t="s">
        <v>104</v>
      </c>
    </row>
    <row r="19" spans="2:13" ht="46.2" customHeight="1">
      <c r="B19" s="68"/>
      <c r="C19" s="64"/>
      <c r="D19" s="146" t="s">
        <v>153</v>
      </c>
      <c r="E19" s="146"/>
      <c r="F19" s="146"/>
      <c r="G19" s="146"/>
      <c r="H19" s="146"/>
      <c r="I19" s="146"/>
      <c r="J19" s="146"/>
      <c r="K19" s="146"/>
      <c r="L19" s="64"/>
      <c r="M19" s="73" t="s">
        <v>104</v>
      </c>
    </row>
    <row r="20" spans="2:13" ht="40.799999999999997" customHeight="1">
      <c r="B20" s="68"/>
      <c r="C20" s="64"/>
      <c r="D20" s="146" t="s">
        <v>160</v>
      </c>
      <c r="E20" s="146"/>
      <c r="F20" s="146"/>
      <c r="G20" s="146"/>
      <c r="H20" s="146"/>
      <c r="I20" s="146"/>
      <c r="J20" s="146"/>
      <c r="K20" s="146"/>
      <c r="L20" s="64"/>
      <c r="M20" s="73" t="s">
        <v>104</v>
      </c>
    </row>
    <row r="21" spans="2:13" ht="49.8" customHeight="1">
      <c r="B21" s="68"/>
      <c r="C21" s="64"/>
      <c r="D21" s="64"/>
      <c r="E21" s="64"/>
      <c r="F21" s="64"/>
      <c r="G21" s="64"/>
      <c r="H21" s="64"/>
      <c r="I21" s="64"/>
      <c r="K21" s="63" t="s">
        <v>127</v>
      </c>
      <c r="L21" s="144" t="s">
        <v>174</v>
      </c>
      <c r="M21" s="144"/>
    </row>
    <row r="22" spans="2:13" ht="15" thickBot="1">
      <c r="B22" s="68"/>
      <c r="C22" s="64"/>
      <c r="D22" s="64"/>
      <c r="E22" s="64"/>
      <c r="F22" s="64"/>
      <c r="G22" s="64"/>
      <c r="H22" s="64"/>
      <c r="I22" s="64"/>
      <c r="J22" s="64"/>
      <c r="K22" s="64"/>
      <c r="L22" s="64"/>
    </row>
    <row r="23" spans="2:13" ht="14.4" customHeight="1" thickBot="1">
      <c r="B23" s="68"/>
      <c r="C23" s="137" t="s">
        <v>61</v>
      </c>
      <c r="D23" s="138"/>
      <c r="E23" s="138"/>
      <c r="F23" s="138"/>
      <c r="G23" s="138"/>
      <c r="H23" s="138"/>
      <c r="I23" s="138"/>
      <c r="J23" s="138"/>
      <c r="K23" s="138"/>
      <c r="L23" s="138"/>
      <c r="M23" s="139"/>
    </row>
    <row r="24" spans="2:13" ht="14.4" customHeight="1">
      <c r="B24" s="68"/>
      <c r="C24" s="71"/>
      <c r="D24" s="71"/>
      <c r="E24" s="71"/>
      <c r="F24" s="71"/>
      <c r="G24" s="71"/>
      <c r="H24" s="71"/>
      <c r="I24" s="71"/>
      <c r="J24" s="71"/>
      <c r="K24" s="140" t="s">
        <v>289</v>
      </c>
      <c r="L24" s="140"/>
      <c r="M24" s="140"/>
    </row>
    <row r="25" spans="2:13" ht="32.4" customHeight="1">
      <c r="B25" s="68"/>
      <c r="C25" s="71"/>
      <c r="D25" s="146" t="s">
        <v>155</v>
      </c>
      <c r="E25" s="146"/>
      <c r="F25" s="146"/>
      <c r="G25" s="146"/>
      <c r="H25" s="146"/>
      <c r="I25" s="146"/>
      <c r="J25" s="146"/>
      <c r="K25" s="146"/>
      <c r="L25" s="64"/>
      <c r="M25" s="73" t="s">
        <v>104</v>
      </c>
    </row>
    <row r="26" spans="2:13" ht="14.4" customHeight="1">
      <c r="B26" s="68"/>
      <c r="C26" s="145" t="s">
        <v>170</v>
      </c>
      <c r="D26" s="145"/>
      <c r="E26" s="145"/>
      <c r="F26" s="145"/>
      <c r="G26" s="145"/>
      <c r="H26" s="70"/>
      <c r="I26" s="70"/>
      <c r="J26" s="70"/>
      <c r="M26" s="71"/>
    </row>
    <row r="27" spans="2:13" ht="14.4" customHeight="1">
      <c r="B27" s="68"/>
      <c r="C27" s="71"/>
      <c r="D27" s="146" t="s">
        <v>161</v>
      </c>
      <c r="E27" s="146"/>
      <c r="F27" s="146"/>
      <c r="G27" s="146"/>
      <c r="H27" s="146"/>
      <c r="I27" s="146"/>
      <c r="J27" s="146"/>
      <c r="K27" s="146"/>
      <c r="L27" s="64"/>
      <c r="M27" s="73" t="s">
        <v>104</v>
      </c>
    </row>
    <row r="28" spans="2:13" ht="14.4" customHeight="1">
      <c r="B28" s="68"/>
      <c r="C28" s="71"/>
      <c r="D28" s="146" t="s">
        <v>162</v>
      </c>
      <c r="E28" s="146"/>
      <c r="F28" s="146"/>
      <c r="G28" s="146"/>
      <c r="H28" s="146"/>
      <c r="I28" s="146"/>
      <c r="J28" s="146"/>
      <c r="K28" s="146"/>
      <c r="L28" s="64"/>
      <c r="M28" s="73" t="s">
        <v>104</v>
      </c>
    </row>
    <row r="29" spans="2:13" ht="14.4" customHeight="1">
      <c r="B29" s="68"/>
      <c r="C29" s="71"/>
      <c r="D29" s="146" t="s">
        <v>164</v>
      </c>
      <c r="E29" s="146"/>
      <c r="F29" s="146"/>
      <c r="G29" s="146"/>
      <c r="H29" s="146"/>
      <c r="I29" s="146"/>
      <c r="J29" s="146"/>
      <c r="K29" s="146"/>
      <c r="L29" s="64"/>
      <c r="M29" s="73" t="s">
        <v>104</v>
      </c>
    </row>
    <row r="30" spans="2:13" ht="14.4" customHeight="1">
      <c r="B30" s="68"/>
      <c r="C30" s="71"/>
      <c r="D30" s="146" t="s">
        <v>163</v>
      </c>
      <c r="E30" s="146"/>
      <c r="F30" s="146"/>
      <c r="G30" s="146"/>
      <c r="H30" s="146"/>
      <c r="I30" s="146"/>
      <c r="J30" s="146"/>
      <c r="K30" s="146"/>
      <c r="L30" s="64"/>
      <c r="M30" s="73" t="s">
        <v>104</v>
      </c>
    </row>
    <row r="31" spans="2:13" ht="14.4" customHeight="1">
      <c r="B31" s="68"/>
      <c r="C31" s="145" t="s">
        <v>169</v>
      </c>
      <c r="D31" s="145"/>
      <c r="E31" s="145"/>
      <c r="F31" s="145"/>
      <c r="G31" s="145"/>
      <c r="H31" s="67"/>
      <c r="I31" s="67"/>
      <c r="J31" s="67"/>
      <c r="K31" s="67"/>
      <c r="L31" s="67"/>
      <c r="M31" s="71"/>
    </row>
    <row r="32" spans="2:13" ht="14.4" customHeight="1">
      <c r="B32" s="68"/>
      <c r="C32" s="71"/>
      <c r="D32" s="146" t="s">
        <v>166</v>
      </c>
      <c r="E32" s="146"/>
      <c r="F32" s="146"/>
      <c r="G32" s="146"/>
      <c r="H32" s="146"/>
      <c r="I32" s="146"/>
      <c r="J32" s="146"/>
      <c r="K32" s="146"/>
      <c r="L32" s="64"/>
      <c r="M32" s="73" t="s">
        <v>104</v>
      </c>
    </row>
    <row r="33" spans="2:16" ht="14.4" customHeight="1">
      <c r="B33" s="68"/>
      <c r="C33" s="71"/>
      <c r="D33" s="146" t="s">
        <v>167</v>
      </c>
      <c r="E33" s="146"/>
      <c r="F33" s="146"/>
      <c r="G33" s="146"/>
      <c r="H33" s="146"/>
      <c r="I33" s="146"/>
      <c r="J33" s="146"/>
      <c r="K33" s="146"/>
      <c r="L33" s="64"/>
      <c r="M33" s="73" t="s">
        <v>104</v>
      </c>
    </row>
    <row r="34" spans="2:16" ht="14.4" customHeight="1">
      <c r="B34" s="68"/>
      <c r="C34" s="71"/>
      <c r="D34" s="146" t="s">
        <v>168</v>
      </c>
      <c r="E34" s="146"/>
      <c r="F34" s="146"/>
      <c r="G34" s="146"/>
      <c r="H34" s="146"/>
      <c r="I34" s="146"/>
      <c r="J34" s="146"/>
      <c r="K34" s="146"/>
      <c r="L34" s="64"/>
      <c r="M34" s="73" t="s">
        <v>104</v>
      </c>
    </row>
    <row r="35" spans="2:16" ht="14.4" customHeight="1">
      <c r="B35" s="68"/>
      <c r="C35" s="71"/>
      <c r="D35" s="146" t="s">
        <v>165</v>
      </c>
      <c r="E35" s="146"/>
      <c r="F35" s="146"/>
      <c r="G35" s="146"/>
      <c r="H35" s="146"/>
      <c r="I35" s="146"/>
      <c r="J35" s="146"/>
      <c r="K35" s="146"/>
      <c r="L35" s="64"/>
      <c r="M35" s="73" t="s">
        <v>104</v>
      </c>
    </row>
    <row r="36" spans="2:16">
      <c r="B36" s="68"/>
      <c r="C36" s="67" t="s">
        <v>146</v>
      </c>
      <c r="D36" s="146" t="s">
        <v>145</v>
      </c>
      <c r="E36" s="146"/>
      <c r="F36" s="146"/>
      <c r="G36" s="146"/>
      <c r="H36" s="146"/>
    </row>
    <row r="37" spans="2:16">
      <c r="B37" s="68"/>
      <c r="C37" s="67"/>
      <c r="D37" s="146" t="s">
        <v>159</v>
      </c>
      <c r="E37" s="146"/>
      <c r="F37" s="146"/>
      <c r="G37" s="146"/>
      <c r="H37" s="146"/>
      <c r="I37" s="146"/>
      <c r="J37" s="146"/>
      <c r="K37" s="146"/>
      <c r="L37" s="64"/>
      <c r="M37" s="75" t="s">
        <v>104</v>
      </c>
    </row>
    <row r="38" spans="2:16">
      <c r="B38" s="68"/>
      <c r="C38" s="16"/>
      <c r="D38" s="146" t="s">
        <v>158</v>
      </c>
      <c r="E38" s="146"/>
      <c r="F38" s="146"/>
      <c r="G38" s="146"/>
      <c r="H38" s="146"/>
      <c r="I38" s="146"/>
      <c r="J38" s="146"/>
      <c r="K38" s="146"/>
      <c r="L38" s="64"/>
      <c r="M38" s="75" t="s">
        <v>294</v>
      </c>
    </row>
    <row r="39" spans="2:16">
      <c r="B39" s="68"/>
      <c r="C39" s="16"/>
      <c r="D39" s="146" t="s">
        <v>157</v>
      </c>
      <c r="E39" s="146"/>
      <c r="F39" s="146"/>
      <c r="G39" s="146"/>
      <c r="H39" s="146"/>
      <c r="I39" s="146"/>
      <c r="J39" s="146"/>
      <c r="K39" s="146"/>
      <c r="L39" s="64"/>
      <c r="M39" s="75" t="s">
        <v>295</v>
      </c>
    </row>
    <row r="40" spans="2:16">
      <c r="B40" s="68"/>
      <c r="C40" s="16"/>
      <c r="D40" s="64"/>
      <c r="E40" s="64"/>
      <c r="F40" s="64"/>
      <c r="G40" s="64"/>
      <c r="H40" s="64"/>
      <c r="I40" s="64"/>
      <c r="J40" s="64"/>
      <c r="K40" s="64"/>
      <c r="L40" s="64"/>
      <c r="M40" s="73"/>
    </row>
    <row r="41" spans="2:16" ht="47.4" customHeight="1">
      <c r="B41" s="68"/>
      <c r="C41" s="16"/>
      <c r="D41" s="64"/>
      <c r="E41" s="64"/>
      <c r="F41" s="64"/>
      <c r="G41" s="64"/>
      <c r="H41" s="64"/>
      <c r="I41" s="64"/>
      <c r="K41" s="63" t="s">
        <v>127</v>
      </c>
      <c r="L41" s="144" t="s">
        <v>293</v>
      </c>
      <c r="M41" s="144"/>
      <c r="N41" s="63"/>
    </row>
    <row r="42" spans="2:16" ht="15" thickBot="1">
      <c r="B42" s="68"/>
      <c r="C42" s="16"/>
      <c r="D42" s="64"/>
      <c r="E42" s="64"/>
      <c r="F42" s="64"/>
      <c r="G42" s="64"/>
      <c r="H42" s="64"/>
      <c r="I42" s="64"/>
      <c r="J42" s="64"/>
      <c r="K42" s="64"/>
      <c r="L42" s="64"/>
      <c r="M42" s="73"/>
    </row>
    <row r="43" spans="2:16" ht="14.4" customHeight="1" thickBot="1">
      <c r="B43" s="68"/>
      <c r="C43" s="137" t="s">
        <v>82</v>
      </c>
      <c r="D43" s="138"/>
      <c r="E43" s="138"/>
      <c r="F43" s="138"/>
      <c r="G43" s="138"/>
      <c r="H43" s="138"/>
      <c r="I43" s="138"/>
      <c r="J43" s="138"/>
      <c r="K43" s="138"/>
      <c r="L43" s="138"/>
      <c r="M43" s="139"/>
    </row>
    <row r="44" spans="2:16">
      <c r="P44" s="67"/>
    </row>
    <row r="45" spans="2:16" ht="30" customHeight="1">
      <c r="D45" s="146" t="s">
        <v>147</v>
      </c>
      <c r="E45" s="146"/>
      <c r="F45" s="146"/>
      <c r="G45" s="146"/>
      <c r="H45" s="146"/>
      <c r="I45" s="146"/>
      <c r="J45" s="146"/>
      <c r="K45" s="146"/>
      <c r="L45" s="64"/>
      <c r="M45" s="70" t="s">
        <v>45</v>
      </c>
    </row>
    <row r="46" spans="2:16" ht="33" customHeight="1">
      <c r="D46" s="146" t="s">
        <v>150</v>
      </c>
      <c r="E46" s="146"/>
      <c r="F46" s="146"/>
      <c r="G46" s="146"/>
      <c r="H46" s="146"/>
      <c r="I46" s="146"/>
      <c r="J46" s="146"/>
      <c r="K46" s="146"/>
      <c r="L46" s="64"/>
      <c r="M46" s="70" t="s">
        <v>46</v>
      </c>
    </row>
    <row r="47" spans="2:16" ht="28.8" customHeight="1">
      <c r="D47" s="146" t="s">
        <v>151</v>
      </c>
      <c r="E47" s="146"/>
      <c r="F47" s="146"/>
      <c r="G47" s="146"/>
      <c r="H47" s="146"/>
      <c r="I47" s="146"/>
      <c r="J47" s="146"/>
      <c r="K47" s="146"/>
      <c r="L47" s="64"/>
      <c r="M47" s="70" t="s">
        <v>47</v>
      </c>
    </row>
    <row r="48" spans="2:16" ht="25.8" customHeight="1"/>
  </sheetData>
  <sheetProtection password="C1EC" sheet="1" objects="1" scenarios="1"/>
  <mergeCells count="38">
    <mergeCell ref="C5:M5"/>
    <mergeCell ref="C43:M43"/>
    <mergeCell ref="C23:M23"/>
    <mergeCell ref="C15:M15"/>
    <mergeCell ref="D36:H36"/>
    <mergeCell ref="D8:K8"/>
    <mergeCell ref="D28:K28"/>
    <mergeCell ref="D29:K29"/>
    <mergeCell ref="D30:K30"/>
    <mergeCell ref="L41:M41"/>
    <mergeCell ref="L13:M13"/>
    <mergeCell ref="D9:H9"/>
    <mergeCell ref="D10:K10"/>
    <mergeCell ref="D25:K25"/>
    <mergeCell ref="D38:K38"/>
    <mergeCell ref="D39:K39"/>
    <mergeCell ref="D35:K35"/>
    <mergeCell ref="D32:K32"/>
    <mergeCell ref="D33:K33"/>
    <mergeCell ref="D34:K34"/>
    <mergeCell ref="C26:G26"/>
    <mergeCell ref="C31:G31"/>
    <mergeCell ref="D45:K45"/>
    <mergeCell ref="D46:K46"/>
    <mergeCell ref="D47:K47"/>
    <mergeCell ref="K6:M6"/>
    <mergeCell ref="K16:M16"/>
    <mergeCell ref="K24:M24"/>
    <mergeCell ref="D11:K11"/>
    <mergeCell ref="D12:K12"/>
    <mergeCell ref="L21:M21"/>
    <mergeCell ref="D19:K19"/>
    <mergeCell ref="D7:K7"/>
    <mergeCell ref="D17:K17"/>
    <mergeCell ref="D18:K18"/>
    <mergeCell ref="D37:K37"/>
    <mergeCell ref="D20:K20"/>
    <mergeCell ref="D27:K2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B1:Q48"/>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5546875"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MTU'!B48</f>
        <v>MTU.2.1</v>
      </c>
      <c r="C2" s="29" t="str">
        <f>'Panel Control MTU'!C48</f>
        <v>Autosuficiencia hídrica conectada</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25.8" customHeight="1" thickBot="1">
      <c r="B5" s="68"/>
      <c r="C5" s="137" t="s">
        <v>79</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55.2" customHeight="1">
      <c r="D7" s="146" t="s">
        <v>179</v>
      </c>
      <c r="E7" s="146"/>
      <c r="F7" s="146"/>
      <c r="G7" s="146"/>
      <c r="H7" s="146"/>
      <c r="I7" s="146"/>
      <c r="J7" s="146"/>
      <c r="K7" s="146"/>
      <c r="L7" s="64"/>
      <c r="M7" s="73" t="s">
        <v>104</v>
      </c>
    </row>
    <row r="8" spans="2:17" ht="30" customHeight="1">
      <c r="B8" s="68"/>
      <c r="C8" s="68"/>
      <c r="D8" s="146" t="s">
        <v>180</v>
      </c>
      <c r="E8" s="146"/>
      <c r="F8" s="146"/>
      <c r="G8" s="146"/>
      <c r="H8" s="146"/>
      <c r="I8" s="146"/>
      <c r="J8" s="146"/>
      <c r="K8" s="146"/>
      <c r="L8" s="64"/>
      <c r="M8" s="73" t="s">
        <v>104</v>
      </c>
    </row>
    <row r="9" spans="2:17" ht="37.799999999999997" customHeight="1">
      <c r="B9" s="68"/>
      <c r="D9" s="146" t="s">
        <v>181</v>
      </c>
      <c r="E9" s="146"/>
      <c r="F9" s="146"/>
      <c r="G9" s="146"/>
      <c r="H9" s="146"/>
      <c r="I9" s="146"/>
      <c r="J9" s="146"/>
      <c r="K9" s="146"/>
      <c r="L9" s="64"/>
      <c r="M9" s="73" t="s">
        <v>104</v>
      </c>
    </row>
    <row r="10" spans="2:17" ht="46.2" customHeight="1">
      <c r="B10" s="68"/>
      <c r="C10" s="68"/>
      <c r="D10" s="146" t="s">
        <v>160</v>
      </c>
      <c r="E10" s="146"/>
      <c r="F10" s="146"/>
      <c r="G10" s="146"/>
      <c r="H10" s="146"/>
      <c r="I10" s="146"/>
      <c r="J10" s="146"/>
      <c r="K10" s="146"/>
      <c r="L10" s="64"/>
      <c r="M10" s="73" t="s">
        <v>104</v>
      </c>
    </row>
    <row r="11" spans="2:17" ht="43.8" customHeight="1">
      <c r="B11" s="68"/>
      <c r="C11" s="68"/>
      <c r="D11" s="68"/>
      <c r="E11" s="68"/>
      <c r="F11" s="68"/>
      <c r="G11" s="68"/>
      <c r="K11" s="63" t="s">
        <v>127</v>
      </c>
      <c r="L11" s="144" t="s">
        <v>175</v>
      </c>
      <c r="M11" s="144"/>
    </row>
    <row r="12" spans="2:17" ht="15" thickBot="1">
      <c r="B12" s="68"/>
      <c r="C12" s="68"/>
      <c r="D12" s="68"/>
      <c r="E12" s="68"/>
      <c r="F12" s="68"/>
      <c r="G12" s="68"/>
    </row>
    <row r="13" spans="2:17" ht="14.4" customHeight="1" thickBot="1">
      <c r="B13" s="68"/>
      <c r="C13" s="137" t="s">
        <v>176</v>
      </c>
      <c r="D13" s="138"/>
      <c r="E13" s="138"/>
      <c r="F13" s="138"/>
      <c r="G13" s="138"/>
      <c r="H13" s="138"/>
      <c r="I13" s="138"/>
      <c r="J13" s="138"/>
      <c r="K13" s="138"/>
      <c r="L13" s="138"/>
      <c r="M13" s="139"/>
    </row>
    <row r="14" spans="2:17" ht="14.4" customHeight="1">
      <c r="B14" s="68"/>
      <c r="C14" s="71"/>
      <c r="D14" s="71"/>
      <c r="E14" s="71"/>
      <c r="F14" s="71"/>
      <c r="G14" s="71"/>
      <c r="H14" s="71"/>
      <c r="I14" s="71"/>
      <c r="J14" s="71"/>
      <c r="K14" s="140" t="s">
        <v>289</v>
      </c>
      <c r="L14" s="140"/>
      <c r="M14" s="140"/>
    </row>
    <row r="15" spans="2:17" ht="46.8" customHeight="1">
      <c r="B15" s="68"/>
      <c r="D15" s="146" t="s">
        <v>177</v>
      </c>
      <c r="E15" s="146"/>
      <c r="F15" s="146"/>
      <c r="G15" s="146"/>
      <c r="H15" s="146"/>
      <c r="I15" s="146"/>
      <c r="J15" s="146"/>
      <c r="K15" s="146"/>
      <c r="L15" s="64"/>
      <c r="M15" s="73" t="s">
        <v>104</v>
      </c>
    </row>
    <row r="16" spans="2:17" ht="45" customHeight="1">
      <c r="B16" s="68"/>
      <c r="C16" s="64"/>
      <c r="D16" s="146" t="s">
        <v>178</v>
      </c>
      <c r="E16" s="146"/>
      <c r="F16" s="146"/>
      <c r="G16" s="146"/>
      <c r="H16" s="146"/>
      <c r="I16" s="146"/>
      <c r="J16" s="146"/>
      <c r="K16" s="146"/>
      <c r="L16" s="64"/>
      <c r="M16" s="73" t="s">
        <v>104</v>
      </c>
    </row>
    <row r="17" spans="2:13">
      <c r="B17" s="68"/>
      <c r="C17" s="67" t="s">
        <v>186</v>
      </c>
      <c r="D17" s="146" t="s">
        <v>185</v>
      </c>
      <c r="E17" s="146"/>
      <c r="F17" s="146"/>
      <c r="G17" s="146"/>
      <c r="H17" s="146"/>
      <c r="I17" s="67"/>
      <c r="J17" s="67"/>
      <c r="K17" s="67"/>
      <c r="L17" s="67"/>
      <c r="M17" s="73"/>
    </row>
    <row r="18" spans="2:13">
      <c r="B18" s="68"/>
      <c r="C18" s="67"/>
      <c r="D18" s="146" t="s">
        <v>184</v>
      </c>
      <c r="E18" s="146"/>
      <c r="F18" s="146"/>
      <c r="G18" s="146"/>
      <c r="H18" s="146"/>
      <c r="I18" s="146"/>
      <c r="J18" s="146"/>
      <c r="K18" s="146"/>
      <c r="L18" s="64"/>
      <c r="M18" s="75" t="s">
        <v>104</v>
      </c>
    </row>
    <row r="19" spans="2:13">
      <c r="B19" s="68"/>
      <c r="C19" s="67"/>
      <c r="D19" s="146" t="s">
        <v>182</v>
      </c>
      <c r="E19" s="146"/>
      <c r="F19" s="146"/>
      <c r="G19" s="146"/>
      <c r="H19" s="146"/>
      <c r="I19" s="146"/>
      <c r="J19" s="146"/>
      <c r="K19" s="146"/>
      <c r="L19" s="64"/>
      <c r="M19" s="75" t="s">
        <v>294</v>
      </c>
    </row>
    <row r="20" spans="2:13">
      <c r="B20" s="68"/>
      <c r="C20" s="67"/>
      <c r="D20" s="146" t="s">
        <v>183</v>
      </c>
      <c r="E20" s="146"/>
      <c r="F20" s="146"/>
      <c r="G20" s="146"/>
      <c r="H20" s="146"/>
      <c r="I20" s="146"/>
      <c r="J20" s="146"/>
      <c r="K20" s="146"/>
      <c r="L20" s="64"/>
      <c r="M20" s="75" t="s">
        <v>295</v>
      </c>
    </row>
    <row r="21" spans="2:13">
      <c r="B21" s="68"/>
      <c r="C21" s="67"/>
      <c r="D21" s="147" t="s">
        <v>187</v>
      </c>
      <c r="E21" s="147"/>
      <c r="F21" s="147"/>
      <c r="G21" s="147"/>
      <c r="H21" s="147"/>
      <c r="I21" s="147"/>
      <c r="J21" s="147"/>
      <c r="K21" s="147"/>
      <c r="L21" s="52"/>
      <c r="M21" s="73"/>
    </row>
    <row r="22" spans="2:13">
      <c r="B22" s="68"/>
      <c r="C22" s="67" t="s">
        <v>196</v>
      </c>
      <c r="D22" s="146" t="s">
        <v>188</v>
      </c>
      <c r="E22" s="146"/>
      <c r="F22" s="146"/>
      <c r="G22" s="146"/>
      <c r="H22" s="146"/>
      <c r="I22" s="67"/>
      <c r="J22" s="67"/>
      <c r="K22" s="67"/>
      <c r="L22" s="67"/>
      <c r="M22" s="73"/>
    </row>
    <row r="23" spans="2:13">
      <c r="B23" s="68"/>
      <c r="C23" s="67"/>
      <c r="D23" s="146" t="s">
        <v>184</v>
      </c>
      <c r="E23" s="146"/>
      <c r="F23" s="146"/>
      <c r="G23" s="146"/>
      <c r="H23" s="146"/>
      <c r="I23" s="146"/>
      <c r="J23" s="146"/>
      <c r="K23" s="146"/>
      <c r="L23" s="64"/>
      <c r="M23" s="75" t="s">
        <v>104</v>
      </c>
    </row>
    <row r="24" spans="2:13">
      <c r="B24" s="68"/>
      <c r="C24" s="67"/>
      <c r="D24" s="146" t="s">
        <v>182</v>
      </c>
      <c r="E24" s="146"/>
      <c r="F24" s="146"/>
      <c r="G24" s="146"/>
      <c r="H24" s="146"/>
      <c r="I24" s="146"/>
      <c r="J24" s="146"/>
      <c r="K24" s="146"/>
      <c r="L24" s="64"/>
      <c r="M24" s="75" t="s">
        <v>294</v>
      </c>
    </row>
    <row r="25" spans="2:13">
      <c r="B25" s="68"/>
      <c r="C25" s="67"/>
      <c r="D25" s="146" t="s">
        <v>183</v>
      </c>
      <c r="E25" s="146"/>
      <c r="F25" s="146"/>
      <c r="G25" s="146"/>
      <c r="H25" s="146"/>
      <c r="I25" s="146"/>
      <c r="J25" s="146"/>
      <c r="K25" s="146"/>
      <c r="L25" s="64"/>
      <c r="M25" s="75" t="s">
        <v>295</v>
      </c>
    </row>
    <row r="26" spans="2:13">
      <c r="B26" s="68"/>
      <c r="C26" s="67"/>
      <c r="D26" s="147" t="s">
        <v>187</v>
      </c>
      <c r="E26" s="147"/>
      <c r="F26" s="147"/>
      <c r="G26" s="147"/>
      <c r="H26" s="147"/>
      <c r="I26" s="147"/>
      <c r="J26" s="147"/>
      <c r="K26" s="147"/>
      <c r="L26" s="52"/>
      <c r="M26" s="74"/>
    </row>
    <row r="27" spans="2:13">
      <c r="B27" s="68"/>
      <c r="C27" s="61" t="s">
        <v>189</v>
      </c>
      <c r="D27" s="146" t="s">
        <v>190</v>
      </c>
      <c r="E27" s="146"/>
      <c r="F27" s="146"/>
      <c r="G27" s="146"/>
      <c r="H27" s="146"/>
      <c r="I27" s="52"/>
      <c r="J27" s="52"/>
      <c r="K27" s="52"/>
      <c r="L27" s="52"/>
      <c r="M27" s="73"/>
    </row>
    <row r="28" spans="2:13">
      <c r="B28" s="68"/>
      <c r="C28" s="67"/>
      <c r="D28" s="146" t="s">
        <v>194</v>
      </c>
      <c r="E28" s="146"/>
      <c r="F28" s="146"/>
      <c r="G28" s="146"/>
      <c r="H28" s="146"/>
      <c r="I28" s="146"/>
      <c r="J28" s="146"/>
      <c r="K28" s="146"/>
      <c r="L28" s="64"/>
      <c r="M28" s="75" t="s">
        <v>104</v>
      </c>
    </row>
    <row r="29" spans="2:13">
      <c r="B29" s="68"/>
      <c r="C29" s="67"/>
      <c r="D29" s="146" t="s">
        <v>191</v>
      </c>
      <c r="E29" s="146"/>
      <c r="F29" s="146"/>
      <c r="G29" s="146"/>
      <c r="H29" s="146"/>
      <c r="I29" s="146"/>
      <c r="J29" s="146"/>
      <c r="K29" s="146"/>
      <c r="L29" s="64"/>
      <c r="M29" s="75" t="s">
        <v>294</v>
      </c>
    </row>
    <row r="30" spans="2:13" ht="14.4" customHeight="1">
      <c r="B30" s="68"/>
      <c r="C30" s="67"/>
      <c r="D30" s="146" t="s">
        <v>192</v>
      </c>
      <c r="E30" s="146"/>
      <c r="F30" s="146"/>
      <c r="G30" s="146"/>
      <c r="H30" s="146"/>
      <c r="I30" s="146"/>
      <c r="J30" s="146"/>
      <c r="K30" s="146"/>
      <c r="L30" s="64"/>
      <c r="M30" s="75" t="s">
        <v>295</v>
      </c>
    </row>
    <row r="31" spans="2:13" ht="60.6" customHeight="1">
      <c r="B31" s="68"/>
      <c r="C31" s="64"/>
      <c r="D31" s="64"/>
      <c r="E31" s="64"/>
      <c r="F31" s="64"/>
      <c r="G31" s="64"/>
      <c r="H31" s="64"/>
      <c r="I31" s="64"/>
      <c r="K31" s="63" t="s">
        <v>127</v>
      </c>
      <c r="L31" s="144" t="s">
        <v>293</v>
      </c>
      <c r="M31" s="144"/>
    </row>
    <row r="32" spans="2:13" ht="15" thickBot="1">
      <c r="B32" s="68"/>
      <c r="C32" s="64"/>
      <c r="D32" s="64"/>
      <c r="E32" s="64"/>
      <c r="F32" s="64"/>
      <c r="G32" s="64"/>
      <c r="H32" s="64"/>
      <c r="I32" s="64"/>
      <c r="J32" s="64"/>
      <c r="K32" s="64"/>
      <c r="L32" s="64"/>
    </row>
    <row r="33" spans="2:16" ht="15" thickBot="1">
      <c r="B33" s="68"/>
      <c r="C33" s="137" t="s">
        <v>81</v>
      </c>
      <c r="D33" s="138"/>
      <c r="E33" s="138"/>
      <c r="F33" s="138"/>
      <c r="G33" s="138"/>
      <c r="H33" s="138"/>
      <c r="I33" s="138"/>
      <c r="J33" s="138"/>
      <c r="K33" s="138"/>
      <c r="L33" s="138"/>
      <c r="M33" s="139"/>
    </row>
    <row r="34" spans="2:16">
      <c r="B34" s="68"/>
      <c r="C34" s="71"/>
      <c r="D34" s="71"/>
      <c r="E34" s="71"/>
      <c r="F34" s="71"/>
      <c r="G34" s="71"/>
      <c r="H34" s="71"/>
      <c r="I34" s="71"/>
      <c r="J34" s="71"/>
      <c r="K34" s="140" t="s">
        <v>289</v>
      </c>
      <c r="L34" s="140"/>
      <c r="M34" s="140"/>
    </row>
    <row r="35" spans="2:16" ht="25.2" customHeight="1">
      <c r="B35" s="68"/>
      <c r="C35" s="71"/>
      <c r="D35" s="136" t="s">
        <v>114</v>
      </c>
      <c r="E35" s="135"/>
      <c r="F35" s="135"/>
      <c r="G35" s="135"/>
      <c r="H35" s="135"/>
      <c r="I35" s="135"/>
      <c r="J35" s="135"/>
      <c r="K35" s="135"/>
      <c r="L35" s="65"/>
      <c r="M35" s="73" t="s">
        <v>104</v>
      </c>
    </row>
    <row r="36" spans="2:16" ht="28.8" customHeight="1">
      <c r="B36" s="68"/>
      <c r="C36" s="71"/>
      <c r="D36" s="135" t="s">
        <v>116</v>
      </c>
      <c r="E36" s="135"/>
      <c r="F36" s="135"/>
      <c r="G36" s="135"/>
      <c r="H36" s="135"/>
      <c r="I36" s="135"/>
      <c r="J36" s="135"/>
      <c r="K36" s="135"/>
      <c r="L36" s="65"/>
      <c r="M36" s="73" t="s">
        <v>104</v>
      </c>
    </row>
    <row r="37" spans="2:16" ht="40.799999999999997" customHeight="1">
      <c r="B37" s="68"/>
      <c r="C37" s="71"/>
      <c r="D37" s="135" t="s">
        <v>115</v>
      </c>
      <c r="E37" s="135"/>
      <c r="F37" s="135"/>
      <c r="G37" s="135"/>
      <c r="H37" s="135"/>
      <c r="I37" s="135"/>
      <c r="J37" s="135"/>
      <c r="K37" s="135"/>
      <c r="L37" s="65"/>
      <c r="M37" s="73" t="s">
        <v>104</v>
      </c>
    </row>
    <row r="38" spans="2:16" ht="16.2" customHeight="1">
      <c r="B38" s="68"/>
      <c r="C38" s="67" t="s">
        <v>197</v>
      </c>
      <c r="D38" s="146" t="s">
        <v>198</v>
      </c>
      <c r="E38" s="146"/>
      <c r="F38" s="146"/>
      <c r="G38" s="146"/>
      <c r="H38" s="146"/>
      <c r="I38" s="67"/>
      <c r="J38" s="67"/>
      <c r="K38" s="67"/>
      <c r="L38" s="67"/>
      <c r="M38" s="73"/>
    </row>
    <row r="39" spans="2:16" ht="14.4" customHeight="1">
      <c r="B39" s="68"/>
      <c r="C39" s="67"/>
      <c r="D39" s="146" t="s">
        <v>199</v>
      </c>
      <c r="E39" s="146"/>
      <c r="F39" s="146"/>
      <c r="G39" s="146"/>
      <c r="H39" s="146"/>
      <c r="I39" s="146"/>
      <c r="J39" s="146"/>
      <c r="K39" s="146"/>
      <c r="L39" s="64"/>
      <c r="M39" s="75" t="s">
        <v>104</v>
      </c>
    </row>
    <row r="40" spans="2:16" ht="14.4" customHeight="1">
      <c r="B40" s="68"/>
      <c r="C40" s="67"/>
      <c r="D40" s="146" t="s">
        <v>200</v>
      </c>
      <c r="E40" s="146"/>
      <c r="F40" s="146"/>
      <c r="G40" s="146"/>
      <c r="H40" s="146"/>
      <c r="I40" s="146"/>
      <c r="J40" s="146"/>
      <c r="K40" s="146"/>
      <c r="L40" s="64"/>
      <c r="M40" s="75" t="s">
        <v>294</v>
      </c>
    </row>
    <row r="41" spans="2:16" ht="14.4" customHeight="1">
      <c r="B41" s="68"/>
      <c r="C41" s="67"/>
      <c r="D41" s="146" t="s">
        <v>201</v>
      </c>
      <c r="E41" s="146"/>
      <c r="F41" s="146"/>
      <c r="G41" s="146"/>
      <c r="H41" s="146"/>
      <c r="I41" s="146"/>
      <c r="J41" s="146"/>
      <c r="K41" s="146"/>
      <c r="L41" s="64"/>
      <c r="M41" s="75" t="s">
        <v>295</v>
      </c>
    </row>
    <row r="42" spans="2:16" ht="47.4" customHeight="1">
      <c r="B42" s="68"/>
      <c r="C42" s="67"/>
      <c r="D42" s="64"/>
      <c r="E42" s="64"/>
      <c r="F42" s="64"/>
      <c r="G42" s="64"/>
      <c r="H42" s="64"/>
      <c r="I42" s="64"/>
      <c r="K42" s="63" t="s">
        <v>127</v>
      </c>
      <c r="L42" s="144" t="s">
        <v>171</v>
      </c>
      <c r="M42" s="144"/>
    </row>
    <row r="43" spans="2:16" ht="15" thickBot="1">
      <c r="B43" s="68"/>
      <c r="C43" s="16"/>
      <c r="D43" s="64"/>
      <c r="E43" s="64"/>
      <c r="F43" s="64"/>
      <c r="G43" s="64"/>
      <c r="H43" s="64"/>
      <c r="I43" s="64"/>
      <c r="J43" s="64"/>
      <c r="K43" s="64"/>
      <c r="L43" s="64"/>
      <c r="M43" s="73"/>
    </row>
    <row r="44" spans="2:16" ht="15" thickBot="1">
      <c r="B44" s="68"/>
      <c r="C44" s="137" t="s">
        <v>82</v>
      </c>
      <c r="D44" s="138"/>
      <c r="E44" s="138"/>
      <c r="F44" s="138"/>
      <c r="G44" s="138"/>
      <c r="H44" s="138"/>
      <c r="I44" s="138"/>
      <c r="J44" s="138"/>
      <c r="K44" s="138"/>
      <c r="L44" s="138"/>
      <c r="M44" s="139"/>
    </row>
    <row r="45" spans="2:16">
      <c r="P45" s="67"/>
    </row>
    <row r="46" spans="2:16" ht="28.2" customHeight="1">
      <c r="D46" s="146" t="s">
        <v>147</v>
      </c>
      <c r="E46" s="146"/>
      <c r="F46" s="146"/>
      <c r="G46" s="146"/>
      <c r="H46" s="146"/>
      <c r="I46" s="146"/>
      <c r="J46" s="146"/>
      <c r="K46" s="146"/>
      <c r="L46" s="64"/>
      <c r="M46" s="70" t="s">
        <v>45</v>
      </c>
    </row>
    <row r="47" spans="2:16" ht="35.4" customHeight="1">
      <c r="D47" s="146" t="s">
        <v>150</v>
      </c>
      <c r="E47" s="146"/>
      <c r="F47" s="146"/>
      <c r="G47" s="146"/>
      <c r="H47" s="146"/>
      <c r="I47" s="146"/>
      <c r="J47" s="146"/>
      <c r="K47" s="146"/>
      <c r="L47" s="64"/>
      <c r="M47" s="70" t="s">
        <v>46</v>
      </c>
    </row>
    <row r="48" spans="2:16" ht="30.6" customHeight="1">
      <c r="D48" s="146" t="s">
        <v>151</v>
      </c>
      <c r="E48" s="146"/>
      <c r="F48" s="146"/>
      <c r="G48" s="146"/>
      <c r="H48" s="146"/>
      <c r="I48" s="146"/>
      <c r="J48" s="146"/>
      <c r="K48" s="146"/>
      <c r="L48" s="64"/>
      <c r="M48" s="70" t="s">
        <v>47</v>
      </c>
    </row>
  </sheetData>
  <sheetProtection password="C1EC" sheet="1" objects="1" scenarios="1"/>
  <mergeCells count="40">
    <mergeCell ref="C5:M5"/>
    <mergeCell ref="D7:K7"/>
    <mergeCell ref="D8:K8"/>
    <mergeCell ref="D10:K10"/>
    <mergeCell ref="D9:K9"/>
    <mergeCell ref="K6:M6"/>
    <mergeCell ref="C44:M44"/>
    <mergeCell ref="D46:K46"/>
    <mergeCell ref="D47:K47"/>
    <mergeCell ref="D48:K48"/>
    <mergeCell ref="L11:M11"/>
    <mergeCell ref="L31:M31"/>
    <mergeCell ref="D40:K40"/>
    <mergeCell ref="D41:K41"/>
    <mergeCell ref="D18:K18"/>
    <mergeCell ref="C33:M33"/>
    <mergeCell ref="D39:K39"/>
    <mergeCell ref="D19:K19"/>
    <mergeCell ref="D20:K20"/>
    <mergeCell ref="D21:K21"/>
    <mergeCell ref="D22:H22"/>
    <mergeCell ref="C13:M13"/>
    <mergeCell ref="L42:M42"/>
    <mergeCell ref="D28:K28"/>
    <mergeCell ref="D29:K29"/>
    <mergeCell ref="D30:K30"/>
    <mergeCell ref="D38:H38"/>
    <mergeCell ref="K14:M14"/>
    <mergeCell ref="K34:M34"/>
    <mergeCell ref="D36:K36"/>
    <mergeCell ref="D37:K37"/>
    <mergeCell ref="D35:K35"/>
    <mergeCell ref="D23:K23"/>
    <mergeCell ref="D24:K24"/>
    <mergeCell ref="D25:K25"/>
    <mergeCell ref="D26:K26"/>
    <mergeCell ref="D27:H27"/>
    <mergeCell ref="D15:K15"/>
    <mergeCell ref="D16:K16"/>
    <mergeCell ref="D17:H17"/>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1:Q57"/>
  <sheetViews>
    <sheetView showGridLines="0" topLeftCell="B2"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9" width="11.5546875" style="61"/>
    <col min="20" max="20" width="89.109375" style="61" customWidth="1"/>
    <col min="21" max="16384" width="11.5546875" style="61"/>
  </cols>
  <sheetData>
    <row r="1" spans="2:17" ht="15" thickBot="1"/>
    <row r="2" spans="2:17" ht="18.600000000000001" thickBot="1">
      <c r="B2" s="30" t="str">
        <f>'Panel Control MTU'!B62</f>
        <v>MTU.2.2</v>
      </c>
      <c r="C2" s="29" t="str">
        <f>'Panel Control MTU'!C62</f>
        <v>Eficiencia en la producción, tratamiento  de las aguas y consumo hídrico</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thickBot="1">
      <c r="B5" s="68"/>
      <c r="C5" s="137" t="s">
        <v>78</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43.8" customHeight="1">
      <c r="B7" s="68"/>
      <c r="C7" s="71"/>
      <c r="D7" s="136" t="s">
        <v>209</v>
      </c>
      <c r="E7" s="136"/>
      <c r="F7" s="136"/>
      <c r="G7" s="136"/>
      <c r="H7" s="136"/>
      <c r="I7" s="136"/>
      <c r="J7" s="136"/>
      <c r="K7" s="136"/>
      <c r="L7" s="71"/>
      <c r="M7" s="74" t="s">
        <v>104</v>
      </c>
    </row>
    <row r="8" spans="2:17" ht="43.8" customHeight="1">
      <c r="B8" s="68"/>
      <c r="C8" s="71"/>
      <c r="D8" s="136" t="s">
        <v>210</v>
      </c>
      <c r="E8" s="136"/>
      <c r="F8" s="136"/>
      <c r="G8" s="136"/>
      <c r="H8" s="136"/>
      <c r="I8" s="136"/>
      <c r="J8" s="136"/>
      <c r="K8" s="136"/>
      <c r="L8" s="71"/>
      <c r="M8" s="74" t="s">
        <v>104</v>
      </c>
    </row>
    <row r="9" spans="2:17" ht="43.8" customHeight="1">
      <c r="B9" s="68"/>
      <c r="C9" s="71"/>
      <c r="D9" s="136" t="s">
        <v>211</v>
      </c>
      <c r="E9" s="136"/>
      <c r="F9" s="136"/>
      <c r="G9" s="136"/>
      <c r="H9" s="136"/>
      <c r="I9" s="136"/>
      <c r="J9" s="136"/>
      <c r="K9" s="136"/>
      <c r="L9" s="71"/>
      <c r="M9" s="74" t="s">
        <v>104</v>
      </c>
    </row>
    <row r="10" spans="2:17">
      <c r="B10" s="68"/>
      <c r="C10" s="67" t="s">
        <v>202</v>
      </c>
      <c r="D10" s="146" t="s">
        <v>203</v>
      </c>
      <c r="E10" s="146"/>
      <c r="F10" s="146"/>
      <c r="G10" s="146"/>
      <c r="H10" s="146"/>
      <c r="I10" s="71"/>
      <c r="J10" s="71"/>
      <c r="K10" s="71"/>
      <c r="L10" s="71"/>
      <c r="M10" s="71"/>
    </row>
    <row r="11" spans="2:17">
      <c r="C11" s="67"/>
      <c r="D11" s="146" t="s">
        <v>191</v>
      </c>
      <c r="E11" s="146"/>
      <c r="F11" s="146"/>
      <c r="G11" s="146"/>
      <c r="H11" s="146"/>
      <c r="I11" s="146"/>
      <c r="J11" s="146"/>
      <c r="K11" s="146"/>
      <c r="L11" s="64"/>
      <c r="M11" s="75" t="s">
        <v>104</v>
      </c>
    </row>
    <row r="12" spans="2:17">
      <c r="B12" s="68"/>
      <c r="C12" s="67"/>
      <c r="D12" s="146" t="s">
        <v>192</v>
      </c>
      <c r="E12" s="146"/>
      <c r="F12" s="146"/>
      <c r="G12" s="146"/>
      <c r="H12" s="146"/>
      <c r="I12" s="146"/>
      <c r="J12" s="146"/>
      <c r="K12" s="146"/>
      <c r="L12" s="64"/>
      <c r="M12" s="75" t="s">
        <v>294</v>
      </c>
    </row>
    <row r="13" spans="2:17">
      <c r="B13" s="68"/>
      <c r="C13" s="67"/>
      <c r="D13" s="146" t="s">
        <v>193</v>
      </c>
      <c r="E13" s="146"/>
      <c r="F13" s="146"/>
      <c r="G13" s="146"/>
      <c r="H13" s="146"/>
      <c r="I13" s="146"/>
      <c r="J13" s="146"/>
      <c r="K13" s="146"/>
      <c r="L13" s="64"/>
      <c r="M13" s="75" t="s">
        <v>295</v>
      </c>
    </row>
    <row r="14" spans="2:17" ht="28.8" customHeight="1">
      <c r="B14" s="68"/>
      <c r="C14" s="67" t="s">
        <v>204</v>
      </c>
      <c r="D14" s="146" t="s">
        <v>190</v>
      </c>
      <c r="E14" s="146"/>
      <c r="F14" s="146"/>
      <c r="G14" s="146"/>
      <c r="H14" s="146"/>
      <c r="I14" s="52"/>
      <c r="J14" s="52"/>
      <c r="K14" s="52"/>
      <c r="L14" s="52"/>
      <c r="M14" s="73"/>
    </row>
    <row r="15" spans="2:17" ht="14.4" customHeight="1">
      <c r="B15" s="68"/>
      <c r="C15" s="67"/>
      <c r="D15" s="146" t="s">
        <v>194</v>
      </c>
      <c r="E15" s="146"/>
      <c r="F15" s="146"/>
      <c r="G15" s="146"/>
      <c r="H15" s="146"/>
      <c r="I15" s="146"/>
      <c r="J15" s="146"/>
      <c r="K15" s="146"/>
      <c r="L15" s="64"/>
      <c r="M15" s="75" t="s">
        <v>104</v>
      </c>
    </row>
    <row r="16" spans="2:17" ht="14.4" customHeight="1">
      <c r="B16" s="68"/>
      <c r="C16" s="67"/>
      <c r="D16" s="146" t="s">
        <v>191</v>
      </c>
      <c r="E16" s="146"/>
      <c r="F16" s="146"/>
      <c r="G16" s="146"/>
      <c r="H16" s="146"/>
      <c r="I16" s="146"/>
      <c r="J16" s="146"/>
      <c r="K16" s="146"/>
      <c r="L16" s="64"/>
      <c r="M16" s="75" t="s">
        <v>294</v>
      </c>
    </row>
    <row r="17" spans="2:13" ht="14.4" customHeight="1">
      <c r="B17" s="68"/>
      <c r="C17" s="67"/>
      <c r="D17" s="146" t="s">
        <v>192</v>
      </c>
      <c r="E17" s="146"/>
      <c r="F17" s="146"/>
      <c r="G17" s="146"/>
      <c r="H17" s="146"/>
      <c r="I17" s="146"/>
      <c r="J17" s="146"/>
      <c r="K17" s="146"/>
      <c r="L17" s="64"/>
      <c r="M17" s="75" t="s">
        <v>295</v>
      </c>
    </row>
    <row r="18" spans="2:13" ht="54" customHeight="1">
      <c r="B18" s="68"/>
      <c r="C18" s="36"/>
      <c r="D18" s="64"/>
      <c r="E18" s="64"/>
      <c r="F18" s="64"/>
      <c r="G18" s="64"/>
      <c r="H18" s="64"/>
      <c r="I18" s="64"/>
      <c r="J18" s="64"/>
      <c r="K18" s="63" t="s">
        <v>127</v>
      </c>
      <c r="L18" s="144" t="s">
        <v>195</v>
      </c>
      <c r="M18" s="144"/>
    </row>
    <row r="19" spans="2:13" ht="15" thickBot="1">
      <c r="B19" s="68"/>
      <c r="C19" s="68"/>
      <c r="D19" s="68"/>
      <c r="E19" s="68"/>
      <c r="F19" s="68"/>
      <c r="G19" s="68"/>
    </row>
    <row r="20" spans="2:13" ht="34.200000000000003" customHeight="1" thickBot="1">
      <c r="B20" s="68"/>
      <c r="C20" s="137" t="s">
        <v>99</v>
      </c>
      <c r="D20" s="138"/>
      <c r="E20" s="138"/>
      <c r="F20" s="138"/>
      <c r="G20" s="138"/>
      <c r="H20" s="138"/>
      <c r="I20" s="138"/>
      <c r="J20" s="138"/>
      <c r="K20" s="138"/>
      <c r="L20" s="138"/>
      <c r="M20" s="139"/>
    </row>
    <row r="21" spans="2:13">
      <c r="B21" s="68"/>
      <c r="C21" s="71"/>
      <c r="D21" s="71"/>
      <c r="E21" s="71"/>
      <c r="F21" s="71"/>
      <c r="G21" s="71"/>
      <c r="H21" s="71"/>
      <c r="I21" s="71"/>
      <c r="J21" s="71"/>
      <c r="K21" s="140" t="s">
        <v>289</v>
      </c>
      <c r="L21" s="140"/>
      <c r="M21" s="140"/>
    </row>
    <row r="22" spans="2:13" ht="27.6" customHeight="1">
      <c r="B22" s="68"/>
      <c r="D22" s="136" t="s">
        <v>117</v>
      </c>
      <c r="E22" s="136"/>
      <c r="F22" s="136"/>
      <c r="G22" s="136"/>
      <c r="H22" s="136"/>
      <c r="I22" s="136"/>
      <c r="J22" s="136"/>
      <c r="K22" s="136"/>
      <c r="L22" s="62"/>
      <c r="M22" s="75" t="s">
        <v>104</v>
      </c>
    </row>
    <row r="23" spans="2:13" ht="31.8" customHeight="1">
      <c r="B23" s="68"/>
      <c r="C23" s="64"/>
      <c r="D23" s="136" t="s">
        <v>118</v>
      </c>
      <c r="E23" s="136"/>
      <c r="F23" s="136"/>
      <c r="G23" s="136"/>
      <c r="H23" s="136"/>
      <c r="I23" s="136"/>
      <c r="J23" s="136"/>
      <c r="K23" s="136"/>
      <c r="L23" s="62"/>
      <c r="M23" s="75" t="s">
        <v>290</v>
      </c>
    </row>
    <row r="24" spans="2:13" ht="34.799999999999997" customHeight="1">
      <c r="B24" s="68"/>
      <c r="C24" s="67"/>
      <c r="D24" s="136" t="s">
        <v>232</v>
      </c>
      <c r="E24" s="136"/>
      <c r="F24" s="136"/>
      <c r="G24" s="136"/>
      <c r="H24" s="136"/>
      <c r="I24" s="136"/>
      <c r="J24" s="136"/>
      <c r="K24" s="136"/>
      <c r="L24" s="62"/>
      <c r="M24" s="75" t="s">
        <v>291</v>
      </c>
    </row>
    <row r="25" spans="2:13">
      <c r="B25" s="68"/>
      <c r="C25" s="67" t="s">
        <v>205</v>
      </c>
      <c r="D25" s="146" t="s">
        <v>206</v>
      </c>
      <c r="E25" s="146"/>
      <c r="F25" s="146"/>
      <c r="G25" s="146"/>
      <c r="H25" s="146"/>
      <c r="I25" s="67"/>
      <c r="J25" s="67"/>
      <c r="K25" s="67"/>
      <c r="L25" s="67"/>
      <c r="M25" s="74"/>
    </row>
    <row r="26" spans="2:13">
      <c r="B26" s="68"/>
      <c r="C26" s="67"/>
      <c r="D26" s="136" t="s">
        <v>212</v>
      </c>
      <c r="E26" s="136"/>
      <c r="F26" s="136"/>
      <c r="G26" s="136"/>
      <c r="H26" s="136"/>
      <c r="I26" s="136"/>
      <c r="J26" s="136"/>
      <c r="K26" s="136"/>
      <c r="L26" s="67"/>
      <c r="M26" s="75" t="s">
        <v>104</v>
      </c>
    </row>
    <row r="27" spans="2:13" ht="14.4" customHeight="1">
      <c r="B27" s="68"/>
      <c r="C27" s="67"/>
      <c r="D27" s="136" t="s">
        <v>213</v>
      </c>
      <c r="E27" s="136"/>
      <c r="F27" s="136"/>
      <c r="G27" s="136"/>
      <c r="H27" s="136"/>
      <c r="I27" s="136"/>
      <c r="J27" s="136"/>
      <c r="K27" s="136"/>
      <c r="L27" s="67"/>
      <c r="M27" s="75" t="s">
        <v>294</v>
      </c>
    </row>
    <row r="28" spans="2:13" ht="14.4" customHeight="1">
      <c r="B28" s="68"/>
      <c r="C28" s="67"/>
      <c r="D28" s="136" t="s">
        <v>214</v>
      </c>
      <c r="E28" s="136"/>
      <c r="F28" s="136"/>
      <c r="G28" s="136"/>
      <c r="H28" s="136"/>
      <c r="I28" s="136"/>
      <c r="J28" s="136"/>
      <c r="K28" s="136"/>
      <c r="L28" s="35"/>
      <c r="M28" s="75" t="s">
        <v>295</v>
      </c>
    </row>
    <row r="29" spans="2:13">
      <c r="B29" s="68"/>
      <c r="C29" s="67"/>
      <c r="D29" s="67"/>
      <c r="E29" s="67"/>
      <c r="F29" s="67"/>
      <c r="G29" s="67"/>
      <c r="H29" s="67"/>
      <c r="I29" s="67"/>
      <c r="J29" s="67"/>
      <c r="K29" s="67"/>
      <c r="L29" s="67"/>
      <c r="M29" s="73"/>
    </row>
    <row r="30" spans="2:13">
      <c r="B30" s="68"/>
      <c r="C30" s="67" t="s">
        <v>207</v>
      </c>
      <c r="D30" s="146" t="s">
        <v>208</v>
      </c>
      <c r="E30" s="146"/>
      <c r="F30" s="146"/>
      <c r="G30" s="146"/>
      <c r="H30" s="146"/>
      <c r="I30" s="67"/>
      <c r="J30" s="67"/>
      <c r="K30" s="67"/>
      <c r="L30" s="67"/>
      <c r="M30" s="74"/>
    </row>
    <row r="31" spans="2:13">
      <c r="B31" s="68"/>
      <c r="C31" s="67"/>
      <c r="D31" s="136" t="s">
        <v>215</v>
      </c>
      <c r="E31" s="136"/>
      <c r="F31" s="136"/>
      <c r="G31" s="136"/>
      <c r="H31" s="136"/>
      <c r="I31" s="136"/>
      <c r="J31" s="136"/>
      <c r="K31" s="136"/>
      <c r="L31" s="67"/>
      <c r="M31" s="75" t="s">
        <v>104</v>
      </c>
    </row>
    <row r="32" spans="2:13">
      <c r="B32" s="68"/>
      <c r="C32" s="67"/>
      <c r="D32" s="136" t="s">
        <v>216</v>
      </c>
      <c r="E32" s="136"/>
      <c r="F32" s="136"/>
      <c r="G32" s="136"/>
      <c r="H32" s="136"/>
      <c r="I32" s="136"/>
      <c r="J32" s="136"/>
      <c r="K32" s="136"/>
      <c r="L32" s="67"/>
      <c r="M32" s="75" t="s">
        <v>294</v>
      </c>
    </row>
    <row r="33" spans="2:16" ht="39.6" customHeight="1">
      <c r="B33" s="68"/>
      <c r="C33" s="67"/>
      <c r="D33" s="136" t="s">
        <v>217</v>
      </c>
      <c r="E33" s="136"/>
      <c r="F33" s="136"/>
      <c r="G33" s="136"/>
      <c r="H33" s="136"/>
      <c r="I33" s="136"/>
      <c r="J33" s="136"/>
      <c r="K33" s="136"/>
      <c r="L33" s="35"/>
      <c r="M33" s="75" t="s">
        <v>295</v>
      </c>
    </row>
    <row r="34" spans="2:16" ht="48.6" customHeight="1">
      <c r="B34" s="68"/>
      <c r="D34" s="67"/>
      <c r="E34" s="67"/>
      <c r="F34" s="67"/>
      <c r="G34" s="67"/>
      <c r="H34" s="67"/>
      <c r="I34" s="52"/>
      <c r="J34" s="52"/>
      <c r="K34" s="63" t="s">
        <v>127</v>
      </c>
      <c r="L34" s="144" t="s">
        <v>195</v>
      </c>
      <c r="M34" s="144"/>
    </row>
    <row r="35" spans="2:16" ht="15" thickBot="1">
      <c r="B35" s="68"/>
      <c r="C35" s="64"/>
      <c r="D35" s="64"/>
      <c r="E35" s="64"/>
      <c r="F35" s="64"/>
      <c r="G35" s="64"/>
      <c r="H35" s="64"/>
      <c r="I35" s="64"/>
      <c r="J35" s="64"/>
      <c r="K35" s="64"/>
      <c r="L35" s="64"/>
    </row>
    <row r="36" spans="2:16" ht="15" thickBot="1">
      <c r="B36" s="68"/>
      <c r="C36" s="137" t="s">
        <v>98</v>
      </c>
      <c r="D36" s="138"/>
      <c r="E36" s="138"/>
      <c r="F36" s="138"/>
      <c r="G36" s="138"/>
      <c r="H36" s="138"/>
      <c r="I36" s="138"/>
      <c r="J36" s="138"/>
      <c r="K36" s="138"/>
      <c r="L36" s="138"/>
      <c r="M36" s="139"/>
    </row>
    <row r="37" spans="2:16">
      <c r="B37" s="68"/>
      <c r="C37" s="71"/>
      <c r="D37" s="71"/>
      <c r="E37" s="71"/>
      <c r="F37" s="71"/>
      <c r="G37" s="71"/>
      <c r="H37" s="71"/>
      <c r="I37" s="71"/>
      <c r="J37" s="71"/>
      <c r="K37" s="140" t="s">
        <v>289</v>
      </c>
      <c r="L37" s="140"/>
      <c r="M37" s="140"/>
    </row>
    <row r="38" spans="2:16" ht="27.6" customHeight="1">
      <c r="B38" s="68"/>
      <c r="C38" s="71"/>
      <c r="D38" s="136" t="s">
        <v>117</v>
      </c>
      <c r="E38" s="136"/>
      <c r="F38" s="136"/>
      <c r="G38" s="136"/>
      <c r="H38" s="136"/>
      <c r="I38" s="136"/>
      <c r="J38" s="136"/>
      <c r="K38" s="136"/>
      <c r="L38" s="62"/>
      <c r="M38" s="59" t="s">
        <v>104</v>
      </c>
    </row>
    <row r="39" spans="2:16" ht="30.6" customHeight="1">
      <c r="B39" s="68"/>
      <c r="C39" s="71"/>
      <c r="D39" s="136" t="s">
        <v>118</v>
      </c>
      <c r="E39" s="136"/>
      <c r="F39" s="136"/>
      <c r="G39" s="136"/>
      <c r="H39" s="136"/>
      <c r="I39" s="136"/>
      <c r="J39" s="136"/>
      <c r="K39" s="136"/>
      <c r="L39" s="62"/>
      <c r="M39" s="59" t="s">
        <v>104</v>
      </c>
    </row>
    <row r="40" spans="2:16" ht="29.4" customHeight="1">
      <c r="B40" s="68"/>
      <c r="C40" s="71"/>
      <c r="D40" s="136" t="s">
        <v>232</v>
      </c>
      <c r="E40" s="136"/>
      <c r="F40" s="136"/>
      <c r="G40" s="136"/>
      <c r="H40" s="136"/>
      <c r="I40" s="136"/>
      <c r="J40" s="136"/>
      <c r="K40" s="136"/>
      <c r="L40" s="62"/>
      <c r="M40" s="59" t="s">
        <v>104</v>
      </c>
    </row>
    <row r="41" spans="2:16" ht="15" thickBot="1">
      <c r="B41" s="68"/>
      <c r="C41" s="16"/>
      <c r="D41" s="64"/>
      <c r="E41" s="64"/>
      <c r="F41" s="64"/>
      <c r="G41" s="64"/>
      <c r="H41" s="64"/>
      <c r="I41" s="64"/>
      <c r="J41" s="64"/>
      <c r="K41" s="64"/>
      <c r="L41" s="64"/>
      <c r="M41" s="73"/>
    </row>
    <row r="42" spans="2:16" ht="15" thickBot="1">
      <c r="B42" s="68"/>
      <c r="C42" s="137" t="s">
        <v>63</v>
      </c>
      <c r="D42" s="138"/>
      <c r="E42" s="138"/>
      <c r="F42" s="138"/>
      <c r="G42" s="138"/>
      <c r="H42" s="138"/>
      <c r="I42" s="138"/>
      <c r="J42" s="138"/>
      <c r="K42" s="138"/>
      <c r="L42" s="138"/>
      <c r="M42" s="139"/>
    </row>
    <row r="43" spans="2:16">
      <c r="K43" s="140" t="s">
        <v>289</v>
      </c>
      <c r="L43" s="140"/>
      <c r="M43" s="140"/>
      <c r="P43" s="67"/>
    </row>
    <row r="44" spans="2:16">
      <c r="C44" s="148" t="s">
        <v>222</v>
      </c>
      <c r="D44" s="148"/>
      <c r="E44" s="148"/>
      <c r="F44" s="148"/>
      <c r="G44" s="148"/>
      <c r="H44" s="148"/>
      <c r="I44" s="148"/>
      <c r="P44" s="67"/>
    </row>
    <row r="45" spans="2:16" ht="20.399999999999999" customHeight="1">
      <c r="D45" s="136" t="s">
        <v>117</v>
      </c>
      <c r="E45" s="136"/>
      <c r="F45" s="136"/>
      <c r="G45" s="136"/>
      <c r="H45" s="136"/>
      <c r="I45" s="136"/>
      <c r="J45" s="136"/>
      <c r="K45" s="136"/>
      <c r="L45" s="62"/>
      <c r="M45" s="75" t="s">
        <v>104</v>
      </c>
    </row>
    <row r="46" spans="2:16" ht="30.6" customHeight="1">
      <c r="D46" s="136" t="s">
        <v>118</v>
      </c>
      <c r="E46" s="136"/>
      <c r="F46" s="136"/>
      <c r="G46" s="136"/>
      <c r="H46" s="136"/>
      <c r="I46" s="136"/>
      <c r="J46" s="136"/>
      <c r="K46" s="136"/>
      <c r="L46" s="62"/>
      <c r="M46" s="75" t="s">
        <v>290</v>
      </c>
    </row>
    <row r="47" spans="2:16" ht="36" customHeight="1">
      <c r="D47" s="136" t="s">
        <v>232</v>
      </c>
      <c r="E47" s="136"/>
      <c r="F47" s="136"/>
      <c r="G47" s="136"/>
      <c r="H47" s="136"/>
      <c r="I47" s="136"/>
      <c r="J47" s="136"/>
      <c r="K47" s="136"/>
      <c r="L47" s="62"/>
      <c r="M47" s="75" t="s">
        <v>291</v>
      </c>
    </row>
    <row r="48" spans="2:16">
      <c r="C48" s="148" t="s">
        <v>221</v>
      </c>
      <c r="D48" s="148"/>
      <c r="E48" s="148"/>
      <c r="F48" s="148"/>
      <c r="G48" s="148"/>
      <c r="H48" s="148"/>
      <c r="I48" s="148"/>
      <c r="J48" s="62"/>
      <c r="K48" s="62"/>
      <c r="L48" s="62"/>
      <c r="M48" s="59"/>
    </row>
    <row r="49" spans="3:13" ht="27.6" customHeight="1">
      <c r="C49" s="57"/>
      <c r="D49" s="136" t="s">
        <v>218</v>
      </c>
      <c r="E49" s="136"/>
      <c r="F49" s="136"/>
      <c r="G49" s="136"/>
      <c r="H49" s="136"/>
      <c r="I49" s="136"/>
      <c r="J49" s="136"/>
      <c r="K49" s="136"/>
      <c r="M49" s="75" t="s">
        <v>104</v>
      </c>
    </row>
    <row r="50" spans="3:13" ht="28.2" customHeight="1">
      <c r="D50" s="136" t="s">
        <v>219</v>
      </c>
      <c r="E50" s="136"/>
      <c r="F50" s="136"/>
      <c r="G50" s="136"/>
      <c r="H50" s="136"/>
      <c r="I50" s="136"/>
      <c r="J50" s="136"/>
      <c r="K50" s="136"/>
      <c r="M50" s="75" t="s">
        <v>294</v>
      </c>
    </row>
    <row r="51" spans="3:13" ht="28.8" customHeight="1">
      <c r="D51" s="136" t="s">
        <v>220</v>
      </c>
      <c r="E51" s="136"/>
      <c r="F51" s="136"/>
      <c r="G51" s="136"/>
      <c r="H51" s="136"/>
      <c r="I51" s="136"/>
      <c r="J51" s="136"/>
      <c r="K51" s="136"/>
      <c r="M51" s="75" t="s">
        <v>295</v>
      </c>
    </row>
    <row r="52" spans="3:13">
      <c r="C52" s="149" t="s">
        <v>223</v>
      </c>
      <c r="D52" s="149"/>
      <c r="E52" s="149"/>
      <c r="F52" s="149"/>
      <c r="G52" s="149"/>
      <c r="H52" s="149"/>
      <c r="I52" s="149"/>
      <c r="J52" s="58"/>
      <c r="K52" s="58"/>
      <c r="L52" s="58"/>
      <c r="M52" s="58"/>
    </row>
    <row r="53" spans="3:13" ht="18" customHeight="1">
      <c r="C53" s="55"/>
      <c r="D53" s="136" t="s">
        <v>114</v>
      </c>
      <c r="E53" s="136"/>
      <c r="F53" s="136"/>
      <c r="G53" s="136"/>
      <c r="H53" s="136"/>
      <c r="I53" s="136"/>
      <c r="J53" s="136"/>
      <c r="K53" s="136"/>
      <c r="M53" s="75" t="s">
        <v>104</v>
      </c>
    </row>
    <row r="54" spans="3:13" ht="31.8" customHeight="1">
      <c r="C54" s="55"/>
      <c r="D54" s="136" t="s">
        <v>116</v>
      </c>
      <c r="E54" s="136"/>
      <c r="F54" s="136"/>
      <c r="G54" s="136"/>
      <c r="H54" s="136"/>
      <c r="I54" s="136"/>
      <c r="J54" s="136"/>
      <c r="K54" s="136"/>
      <c r="M54" s="75" t="s">
        <v>294</v>
      </c>
    </row>
    <row r="55" spans="3:13" ht="28.2" customHeight="1">
      <c r="C55" s="57"/>
      <c r="D55" s="136" t="s">
        <v>115</v>
      </c>
      <c r="E55" s="136"/>
      <c r="F55" s="136"/>
      <c r="G55" s="136"/>
      <c r="H55" s="136"/>
      <c r="I55" s="136"/>
      <c r="J55" s="136"/>
      <c r="K55" s="136"/>
      <c r="M55" s="75" t="s">
        <v>295</v>
      </c>
    </row>
    <row r="56" spans="3:13" ht="54" customHeight="1">
      <c r="K56" s="63" t="s">
        <v>127</v>
      </c>
      <c r="L56" s="144" t="s">
        <v>195</v>
      </c>
      <c r="M56" s="144"/>
    </row>
    <row r="57" spans="3:13">
      <c r="C57" s="67"/>
      <c r="D57" s="146"/>
      <c r="E57" s="146"/>
      <c r="F57" s="146"/>
      <c r="G57" s="146"/>
      <c r="H57" s="146"/>
    </row>
  </sheetData>
  <sheetProtection password="C1EC" sheet="1" objects="1" scenarios="1"/>
  <mergeCells count="49">
    <mergeCell ref="C52:I52"/>
    <mergeCell ref="L56:M56"/>
    <mergeCell ref="D53:K53"/>
    <mergeCell ref="D54:K54"/>
    <mergeCell ref="D55:K55"/>
    <mergeCell ref="C42:M42"/>
    <mergeCell ref="C36:M36"/>
    <mergeCell ref="D38:K38"/>
    <mergeCell ref="D39:K39"/>
    <mergeCell ref="D40:K40"/>
    <mergeCell ref="K37:M37"/>
    <mergeCell ref="D49:K49"/>
    <mergeCell ref="D50:K50"/>
    <mergeCell ref="D51:K51"/>
    <mergeCell ref="C48:I48"/>
    <mergeCell ref="C44:I44"/>
    <mergeCell ref="D28:K28"/>
    <mergeCell ref="D31:K31"/>
    <mergeCell ref="D32:K32"/>
    <mergeCell ref="D33:K33"/>
    <mergeCell ref="L34:M34"/>
    <mergeCell ref="C5:M5"/>
    <mergeCell ref="D7:K7"/>
    <mergeCell ref="D8:K8"/>
    <mergeCell ref="D9:K9"/>
    <mergeCell ref="L18:M18"/>
    <mergeCell ref="D12:K12"/>
    <mergeCell ref="D13:K13"/>
    <mergeCell ref="D15:K15"/>
    <mergeCell ref="D10:H10"/>
    <mergeCell ref="D11:K11"/>
    <mergeCell ref="D14:H14"/>
    <mergeCell ref="K6:M6"/>
    <mergeCell ref="K43:M43"/>
    <mergeCell ref="D57:H57"/>
    <mergeCell ref="D16:K16"/>
    <mergeCell ref="D17:K17"/>
    <mergeCell ref="D25:H25"/>
    <mergeCell ref="D30:H30"/>
    <mergeCell ref="D22:K22"/>
    <mergeCell ref="D23:K23"/>
    <mergeCell ref="D24:K24"/>
    <mergeCell ref="D45:K45"/>
    <mergeCell ref="D46:K46"/>
    <mergeCell ref="D47:K47"/>
    <mergeCell ref="C20:M20"/>
    <mergeCell ref="D26:K26"/>
    <mergeCell ref="D27:K27"/>
    <mergeCell ref="K21:M2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B1:Q38"/>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9" width="11.5546875" style="61"/>
    <col min="20" max="20" width="89.109375" style="61" customWidth="1"/>
    <col min="21" max="16384" width="11.5546875" style="61"/>
  </cols>
  <sheetData>
    <row r="1" spans="2:17" ht="15" thickBot="1"/>
    <row r="2" spans="2:17" ht="18.600000000000001" thickBot="1">
      <c r="B2" s="30" t="str">
        <f>'Panel Control MTU'!B75</f>
        <v>MTU.2.3</v>
      </c>
      <c r="C2" s="29" t="str">
        <f>'Panel Control MTU'!C75</f>
        <v>Potenciación de las SbN</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thickBot="1">
      <c r="B5" s="68"/>
      <c r="C5" s="137" t="s">
        <v>72</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17.399999999999999" customHeight="1">
      <c r="B7" s="68"/>
      <c r="C7" s="148" t="s">
        <v>222</v>
      </c>
      <c r="D7" s="148"/>
      <c r="E7" s="148"/>
      <c r="F7" s="148"/>
      <c r="G7" s="148"/>
      <c r="H7" s="148"/>
      <c r="I7" s="148"/>
    </row>
    <row r="8" spans="2:17" ht="18" customHeight="1">
      <c r="B8" s="68"/>
      <c r="D8" s="136" t="s">
        <v>117</v>
      </c>
      <c r="E8" s="136"/>
      <c r="F8" s="136"/>
      <c r="G8" s="136"/>
      <c r="H8" s="136"/>
      <c r="I8" s="136"/>
      <c r="J8" s="136"/>
      <c r="K8" s="136"/>
      <c r="L8" s="62"/>
      <c r="M8" s="75" t="s">
        <v>104</v>
      </c>
    </row>
    <row r="9" spans="2:17" ht="29.4" customHeight="1">
      <c r="B9" s="68"/>
      <c r="D9" s="136" t="s">
        <v>118</v>
      </c>
      <c r="E9" s="136"/>
      <c r="F9" s="136"/>
      <c r="G9" s="136"/>
      <c r="H9" s="136"/>
      <c r="I9" s="136"/>
      <c r="J9" s="136"/>
      <c r="K9" s="136"/>
      <c r="L9" s="62"/>
      <c r="M9" s="75" t="s">
        <v>294</v>
      </c>
    </row>
    <row r="10" spans="2:17" ht="29.4" customHeight="1">
      <c r="B10" s="68"/>
      <c r="D10" s="136" t="s">
        <v>232</v>
      </c>
      <c r="E10" s="136"/>
      <c r="F10" s="136"/>
      <c r="G10" s="136"/>
      <c r="H10" s="136"/>
      <c r="I10" s="136"/>
      <c r="J10" s="136"/>
      <c r="K10" s="136"/>
      <c r="L10" s="62"/>
      <c r="M10" s="75" t="s">
        <v>295</v>
      </c>
    </row>
    <row r="11" spans="2:17" ht="21.6" customHeight="1">
      <c r="C11" s="148" t="s">
        <v>221</v>
      </c>
      <c r="D11" s="148"/>
      <c r="E11" s="148"/>
      <c r="F11" s="148"/>
      <c r="G11" s="148"/>
      <c r="H11" s="148"/>
      <c r="I11" s="148"/>
      <c r="J11" s="62"/>
      <c r="K11" s="62"/>
      <c r="L11" s="62"/>
      <c r="M11" s="59"/>
    </row>
    <row r="12" spans="2:17" ht="28.8" customHeight="1">
      <c r="B12" s="68"/>
      <c r="C12" s="57"/>
      <c r="D12" s="136" t="s">
        <v>218</v>
      </c>
      <c r="E12" s="136"/>
      <c r="F12" s="136"/>
      <c r="G12" s="136"/>
      <c r="H12" s="136"/>
      <c r="I12" s="136"/>
      <c r="J12" s="136"/>
      <c r="K12" s="136"/>
      <c r="M12" s="75" t="s">
        <v>104</v>
      </c>
    </row>
    <row r="13" spans="2:17" ht="33" customHeight="1">
      <c r="B13" s="68"/>
      <c r="D13" s="136" t="s">
        <v>219</v>
      </c>
      <c r="E13" s="136"/>
      <c r="F13" s="136"/>
      <c r="G13" s="136"/>
      <c r="H13" s="136"/>
      <c r="I13" s="136"/>
      <c r="J13" s="136"/>
      <c r="K13" s="136"/>
      <c r="M13" s="75" t="s">
        <v>294</v>
      </c>
    </row>
    <row r="14" spans="2:17" ht="28.8" customHeight="1">
      <c r="B14" s="68"/>
      <c r="D14" s="136" t="s">
        <v>220</v>
      </c>
      <c r="E14" s="136"/>
      <c r="F14" s="136"/>
      <c r="G14" s="136"/>
      <c r="H14" s="136"/>
      <c r="I14" s="136"/>
      <c r="J14" s="136"/>
      <c r="K14" s="136"/>
      <c r="M14" s="75" t="s">
        <v>295</v>
      </c>
    </row>
    <row r="15" spans="2:17" ht="20.399999999999999" customHeight="1">
      <c r="B15" s="68"/>
      <c r="C15" s="149" t="s">
        <v>223</v>
      </c>
      <c r="D15" s="149"/>
      <c r="E15" s="149"/>
      <c r="F15" s="149"/>
      <c r="G15" s="149"/>
      <c r="H15" s="149"/>
      <c r="I15" s="149"/>
      <c r="J15" s="58"/>
      <c r="K15" s="58"/>
      <c r="L15" s="58"/>
      <c r="M15" s="58"/>
    </row>
    <row r="16" spans="2:17" ht="31.2" customHeight="1">
      <c r="B16" s="68"/>
      <c r="C16" s="55"/>
      <c r="D16" s="136" t="s">
        <v>114</v>
      </c>
      <c r="E16" s="136"/>
      <c r="F16" s="136"/>
      <c r="G16" s="136"/>
      <c r="H16" s="136"/>
      <c r="I16" s="136"/>
      <c r="J16" s="136"/>
      <c r="K16" s="136"/>
      <c r="M16" s="75" t="s">
        <v>104</v>
      </c>
    </row>
    <row r="17" spans="2:13" ht="33" customHeight="1">
      <c r="B17" s="68"/>
      <c r="C17" s="55"/>
      <c r="D17" s="136" t="s">
        <v>116</v>
      </c>
      <c r="E17" s="136"/>
      <c r="F17" s="136"/>
      <c r="G17" s="136"/>
      <c r="H17" s="136"/>
      <c r="I17" s="136"/>
      <c r="J17" s="136"/>
      <c r="K17" s="136"/>
      <c r="M17" s="75" t="s">
        <v>294</v>
      </c>
    </row>
    <row r="18" spans="2:13" ht="30.6" customHeight="1">
      <c r="B18" s="68"/>
      <c r="C18" s="57"/>
      <c r="D18" s="136" t="s">
        <v>115</v>
      </c>
      <c r="E18" s="136"/>
      <c r="F18" s="136"/>
      <c r="G18" s="136"/>
      <c r="H18" s="136"/>
      <c r="I18" s="136"/>
      <c r="J18" s="136"/>
      <c r="K18" s="136"/>
      <c r="M18" s="75" t="s">
        <v>295</v>
      </c>
    </row>
    <row r="19" spans="2:13" ht="45" customHeight="1">
      <c r="B19" s="68"/>
      <c r="K19" s="63" t="s">
        <v>127</v>
      </c>
      <c r="L19" s="144" t="s">
        <v>195</v>
      </c>
      <c r="M19" s="144"/>
    </row>
    <row r="20" spans="2:13" ht="15" thickBot="1">
      <c r="B20" s="68"/>
      <c r="C20" s="68"/>
      <c r="D20" s="68"/>
      <c r="E20" s="68"/>
      <c r="F20" s="68"/>
      <c r="G20" s="68"/>
    </row>
    <row r="21" spans="2:13" ht="15" thickBot="1">
      <c r="B21" s="68"/>
      <c r="C21" s="137" t="s">
        <v>224</v>
      </c>
      <c r="D21" s="138"/>
      <c r="E21" s="138"/>
      <c r="F21" s="138"/>
      <c r="G21" s="138"/>
      <c r="H21" s="138"/>
      <c r="I21" s="138"/>
      <c r="J21" s="138"/>
      <c r="K21" s="138"/>
      <c r="L21" s="138"/>
      <c r="M21" s="139"/>
    </row>
    <row r="22" spans="2:13">
      <c r="B22" s="68"/>
      <c r="C22" s="71"/>
      <c r="D22" s="71"/>
      <c r="E22" s="71"/>
      <c r="F22" s="71"/>
      <c r="G22" s="71"/>
      <c r="H22" s="71"/>
      <c r="I22" s="71"/>
      <c r="J22" s="71"/>
      <c r="K22" s="140" t="s">
        <v>289</v>
      </c>
      <c r="L22" s="140"/>
      <c r="M22" s="140"/>
    </row>
    <row r="23" spans="2:13">
      <c r="B23" s="68"/>
      <c r="D23" s="136" t="s">
        <v>117</v>
      </c>
      <c r="E23" s="136"/>
      <c r="F23" s="136"/>
      <c r="G23" s="136"/>
      <c r="H23" s="136"/>
      <c r="I23" s="136"/>
      <c r="J23" s="136"/>
      <c r="K23" s="136"/>
      <c r="L23" s="62"/>
      <c r="M23" s="75" t="s">
        <v>104</v>
      </c>
    </row>
    <row r="24" spans="2:13" ht="29.4" customHeight="1">
      <c r="B24" s="68"/>
      <c r="C24" s="64"/>
      <c r="D24" s="136" t="s">
        <v>118</v>
      </c>
      <c r="E24" s="136"/>
      <c r="F24" s="136"/>
      <c r="G24" s="136"/>
      <c r="H24" s="136"/>
      <c r="I24" s="136"/>
      <c r="J24" s="136"/>
      <c r="K24" s="136"/>
      <c r="L24" s="62"/>
      <c r="M24" s="75" t="s">
        <v>294</v>
      </c>
    </row>
    <row r="25" spans="2:13" ht="34.799999999999997" customHeight="1">
      <c r="B25" s="68"/>
      <c r="C25" s="67"/>
      <c r="D25" s="136" t="s">
        <v>232</v>
      </c>
      <c r="E25" s="136"/>
      <c r="F25" s="136"/>
      <c r="G25" s="136"/>
      <c r="H25" s="136"/>
      <c r="I25" s="136"/>
      <c r="J25" s="136"/>
      <c r="K25" s="136"/>
      <c r="L25" s="62"/>
      <c r="M25" s="75" t="s">
        <v>295</v>
      </c>
    </row>
    <row r="26" spans="2:13">
      <c r="B26" s="68"/>
      <c r="C26" s="61" t="s">
        <v>282</v>
      </c>
      <c r="D26" s="148" t="s">
        <v>283</v>
      </c>
      <c r="E26" s="148"/>
      <c r="F26" s="148"/>
      <c r="G26" s="148"/>
      <c r="H26" s="148"/>
      <c r="I26" s="148"/>
      <c r="J26" s="148"/>
      <c r="K26" s="148"/>
      <c r="L26" s="67"/>
      <c r="M26" s="74"/>
    </row>
    <row r="27" spans="2:13" ht="15.6">
      <c r="B27" s="68"/>
      <c r="C27" s="56"/>
      <c r="D27" s="136" t="s">
        <v>226</v>
      </c>
      <c r="E27" s="136"/>
      <c r="F27" s="136"/>
      <c r="G27" s="136"/>
      <c r="H27" s="136"/>
      <c r="I27" s="136"/>
      <c r="J27" s="136"/>
      <c r="K27" s="136"/>
      <c r="L27" s="67"/>
      <c r="M27" s="75" t="s">
        <v>104</v>
      </c>
    </row>
    <row r="28" spans="2:13" ht="14.4" customHeight="1">
      <c r="B28" s="68"/>
      <c r="C28" s="56"/>
      <c r="D28" s="136" t="s">
        <v>227</v>
      </c>
      <c r="E28" s="136"/>
      <c r="F28" s="136"/>
      <c r="G28" s="136"/>
      <c r="H28" s="136"/>
      <c r="I28" s="136"/>
      <c r="J28" s="136"/>
      <c r="K28" s="136"/>
      <c r="L28" s="67"/>
      <c r="M28" s="75" t="s">
        <v>294</v>
      </c>
    </row>
    <row r="29" spans="2:13" ht="14.4" customHeight="1">
      <c r="B29" s="68"/>
      <c r="C29" s="56"/>
      <c r="D29" s="136" t="s">
        <v>228</v>
      </c>
      <c r="E29" s="136"/>
      <c r="F29" s="136"/>
      <c r="G29" s="136"/>
      <c r="H29" s="136"/>
      <c r="I29" s="136"/>
      <c r="J29" s="136"/>
      <c r="K29" s="136"/>
      <c r="L29" s="35"/>
      <c r="M29" s="75" t="s">
        <v>295</v>
      </c>
    </row>
    <row r="30" spans="2:13" ht="14.4" customHeight="1">
      <c r="B30" s="68"/>
      <c r="D30" s="150" t="s">
        <v>225</v>
      </c>
      <c r="E30" s="150"/>
      <c r="F30" s="150"/>
      <c r="G30" s="150"/>
      <c r="H30" s="150"/>
      <c r="I30" s="150"/>
      <c r="J30" s="150"/>
      <c r="K30" s="150"/>
      <c r="L30" s="67"/>
      <c r="M30" s="73"/>
    </row>
    <row r="31" spans="2:13" ht="48.6" customHeight="1">
      <c r="B31" s="68"/>
      <c r="D31" s="67"/>
      <c r="E31" s="67"/>
      <c r="F31" s="67"/>
      <c r="G31" s="67"/>
      <c r="H31" s="67"/>
      <c r="I31" s="52"/>
      <c r="J31" s="52"/>
      <c r="K31" s="63" t="s">
        <v>127</v>
      </c>
      <c r="L31" s="144" t="s">
        <v>171</v>
      </c>
      <c r="M31" s="144"/>
    </row>
    <row r="32" spans="2:13" ht="15" thickBot="1">
      <c r="B32" s="68"/>
      <c r="C32" s="64"/>
      <c r="D32" s="64"/>
      <c r="E32" s="64"/>
      <c r="F32" s="64"/>
      <c r="G32" s="64"/>
      <c r="H32" s="64"/>
      <c r="I32" s="64"/>
      <c r="J32" s="64"/>
      <c r="K32" s="64"/>
      <c r="L32" s="64"/>
    </row>
    <row r="33" spans="2:16" ht="15" thickBot="1">
      <c r="B33" s="68"/>
      <c r="C33" s="137" t="s">
        <v>99</v>
      </c>
      <c r="D33" s="138"/>
      <c r="E33" s="138"/>
      <c r="F33" s="138"/>
      <c r="G33" s="138"/>
      <c r="H33" s="138"/>
      <c r="I33" s="138"/>
      <c r="J33" s="138"/>
      <c r="K33" s="138"/>
      <c r="L33" s="138"/>
      <c r="M33" s="139"/>
    </row>
    <row r="34" spans="2:16">
      <c r="P34" s="67"/>
    </row>
    <row r="35" spans="2:16" ht="20.399999999999999" customHeight="1">
      <c r="D35" s="136" t="s">
        <v>117</v>
      </c>
      <c r="E35" s="136"/>
      <c r="F35" s="136"/>
      <c r="G35" s="136"/>
      <c r="H35" s="136"/>
      <c r="I35" s="136"/>
      <c r="J35" s="136"/>
      <c r="K35" s="136"/>
      <c r="L35" s="62"/>
      <c r="M35" s="70" t="s">
        <v>45</v>
      </c>
    </row>
    <row r="36" spans="2:16" ht="30.6" customHeight="1">
      <c r="D36" s="136" t="s">
        <v>118</v>
      </c>
      <c r="E36" s="136"/>
      <c r="F36" s="136"/>
      <c r="G36" s="136"/>
      <c r="H36" s="136"/>
      <c r="I36" s="136"/>
      <c r="J36" s="136"/>
      <c r="K36" s="136"/>
      <c r="L36" s="62"/>
      <c r="M36" s="70" t="s">
        <v>46</v>
      </c>
    </row>
    <row r="37" spans="2:16" ht="36" customHeight="1">
      <c r="D37" s="136" t="s">
        <v>232</v>
      </c>
      <c r="E37" s="136"/>
      <c r="F37" s="136"/>
      <c r="G37" s="136"/>
      <c r="H37" s="136"/>
      <c r="I37" s="136"/>
      <c r="J37" s="136"/>
      <c r="K37" s="136"/>
      <c r="L37" s="62"/>
      <c r="M37" s="70" t="s">
        <v>47</v>
      </c>
    </row>
    <row r="38" spans="2:16">
      <c r="C38" s="67"/>
      <c r="D38" s="146"/>
      <c r="E38" s="146"/>
      <c r="F38" s="146"/>
      <c r="G38" s="146"/>
      <c r="H38" s="146"/>
    </row>
  </sheetData>
  <sheetProtection password="C1EC" sheet="1" objects="1" scenarios="1"/>
  <mergeCells count="31">
    <mergeCell ref="D38:H38"/>
    <mergeCell ref="D30:K30"/>
    <mergeCell ref="D26:K26"/>
    <mergeCell ref="D37:K37"/>
    <mergeCell ref="C33:M33"/>
    <mergeCell ref="D35:K35"/>
    <mergeCell ref="D36:K36"/>
    <mergeCell ref="L31:M31"/>
    <mergeCell ref="D25:K25"/>
    <mergeCell ref="D27:K27"/>
    <mergeCell ref="D28:K28"/>
    <mergeCell ref="D29:K29"/>
    <mergeCell ref="D18:K18"/>
    <mergeCell ref="C21:M21"/>
    <mergeCell ref="D23:K23"/>
    <mergeCell ref="D24:K24"/>
    <mergeCell ref="L19:M19"/>
    <mergeCell ref="K22:M22"/>
    <mergeCell ref="D16:K16"/>
    <mergeCell ref="D17:K17"/>
    <mergeCell ref="C5:M5"/>
    <mergeCell ref="D8:K8"/>
    <mergeCell ref="D9:K9"/>
    <mergeCell ref="C7:I7"/>
    <mergeCell ref="D10:K10"/>
    <mergeCell ref="C11:I11"/>
    <mergeCell ref="D14:K14"/>
    <mergeCell ref="C15:I15"/>
    <mergeCell ref="D12:K12"/>
    <mergeCell ref="D13:K13"/>
    <mergeCell ref="K6:M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B1:Q31"/>
  <sheetViews>
    <sheetView showGridLines="0" zoomScale="70" zoomScaleNormal="70" workbookViewId="0">
      <selection activeCell="D25" sqref="D25:K25"/>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MTU'!B86</f>
        <v>MTU.3.1</v>
      </c>
      <c r="C2" s="29" t="str">
        <f>'Panel Control MTU'!C86</f>
        <v>Compatibilidad de la protección del sistema natural con la gestión de residuos</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thickBot="1">
      <c r="B5" s="68"/>
      <c r="C5" s="137" t="s">
        <v>84</v>
      </c>
      <c r="D5" s="138"/>
      <c r="E5" s="138"/>
      <c r="F5" s="138"/>
      <c r="G5" s="138"/>
      <c r="H5" s="138"/>
      <c r="I5" s="138"/>
      <c r="J5" s="138"/>
      <c r="K5" s="138"/>
      <c r="L5" s="138"/>
      <c r="M5" s="139"/>
    </row>
    <row r="6" spans="2:17">
      <c r="B6" s="68"/>
      <c r="C6" s="71"/>
      <c r="D6" s="71"/>
      <c r="E6" s="71"/>
      <c r="F6" s="71"/>
      <c r="G6" s="71"/>
      <c r="H6" s="71"/>
      <c r="I6" s="71"/>
      <c r="J6" s="71"/>
      <c r="K6" s="71"/>
      <c r="L6" s="71"/>
      <c r="M6" s="71"/>
    </row>
    <row r="7" spans="2:17">
      <c r="B7" s="68"/>
      <c r="D7" s="136" t="s">
        <v>229</v>
      </c>
      <c r="E7" s="136"/>
      <c r="F7" s="136"/>
      <c r="G7" s="136"/>
      <c r="H7" s="136"/>
      <c r="I7" s="136"/>
      <c r="J7" s="136"/>
      <c r="K7" s="136"/>
      <c r="M7" s="70" t="s">
        <v>45</v>
      </c>
    </row>
    <row r="8" spans="2:17" ht="14.4" customHeight="1">
      <c r="B8" s="68"/>
      <c r="D8" s="136" t="s">
        <v>230</v>
      </c>
      <c r="E8" s="136"/>
      <c r="F8" s="136"/>
      <c r="G8" s="136"/>
      <c r="H8" s="136"/>
      <c r="I8" s="136"/>
      <c r="J8" s="136"/>
      <c r="K8" s="136"/>
      <c r="L8" s="62"/>
      <c r="M8" s="70" t="s">
        <v>46</v>
      </c>
    </row>
    <row r="9" spans="2:17" ht="34.200000000000003" customHeight="1">
      <c r="B9" s="68"/>
      <c r="D9" s="136" t="s">
        <v>231</v>
      </c>
      <c r="E9" s="136"/>
      <c r="F9" s="136"/>
      <c r="G9" s="136"/>
      <c r="H9" s="136"/>
      <c r="I9" s="136"/>
      <c r="J9" s="136"/>
      <c r="K9" s="136"/>
      <c r="L9" s="62"/>
      <c r="M9" s="70" t="s">
        <v>47</v>
      </c>
    </row>
    <row r="10" spans="2:17" ht="15" thickBot="1">
      <c r="B10" s="68"/>
      <c r="C10" s="68"/>
      <c r="D10" s="68"/>
      <c r="E10" s="68"/>
      <c r="F10" s="68"/>
      <c r="G10" s="68"/>
    </row>
    <row r="11" spans="2:17" ht="15" thickBot="1">
      <c r="B11" s="68"/>
      <c r="C11" s="137" t="s">
        <v>85</v>
      </c>
      <c r="D11" s="138"/>
      <c r="E11" s="138"/>
      <c r="F11" s="138"/>
      <c r="G11" s="138"/>
      <c r="H11" s="138"/>
      <c r="I11" s="138"/>
      <c r="J11" s="138"/>
      <c r="K11" s="138"/>
      <c r="L11" s="138"/>
      <c r="M11" s="139"/>
    </row>
    <row r="12" spans="2:17">
      <c r="B12" s="68"/>
      <c r="C12" s="71"/>
      <c r="D12" s="71"/>
      <c r="E12" s="71"/>
      <c r="F12" s="71"/>
      <c r="G12" s="71"/>
      <c r="H12" s="71"/>
      <c r="I12" s="71"/>
      <c r="J12" s="71"/>
      <c r="K12" s="71"/>
      <c r="L12" s="71"/>
      <c r="M12" s="71"/>
    </row>
    <row r="13" spans="2:17" ht="14.4" customHeight="1">
      <c r="B13" s="68"/>
      <c r="D13" s="136" t="s">
        <v>234</v>
      </c>
      <c r="E13" s="136"/>
      <c r="F13" s="136"/>
      <c r="G13" s="136"/>
      <c r="H13" s="136"/>
      <c r="I13" s="136"/>
      <c r="J13" s="136"/>
      <c r="K13" s="136"/>
      <c r="L13" s="62"/>
      <c r="M13" s="70" t="s">
        <v>45</v>
      </c>
    </row>
    <row r="14" spans="2:17" ht="29.4" customHeight="1">
      <c r="B14" s="68"/>
      <c r="C14" s="64"/>
      <c r="D14" s="136" t="s">
        <v>235</v>
      </c>
      <c r="E14" s="136"/>
      <c r="F14" s="136"/>
      <c r="G14" s="136"/>
      <c r="H14" s="136"/>
      <c r="I14" s="136"/>
      <c r="J14" s="136"/>
      <c r="K14" s="136"/>
      <c r="L14" s="62"/>
      <c r="M14" s="70" t="s">
        <v>46</v>
      </c>
    </row>
    <row r="15" spans="2:17" ht="34.799999999999997" customHeight="1">
      <c r="B15" s="68"/>
      <c r="C15" s="67"/>
      <c r="D15" s="136" t="s">
        <v>233</v>
      </c>
      <c r="E15" s="136"/>
      <c r="F15" s="136"/>
      <c r="G15" s="136"/>
      <c r="H15" s="136"/>
      <c r="I15" s="136"/>
      <c r="J15" s="136"/>
      <c r="K15" s="136"/>
      <c r="L15" s="62"/>
      <c r="M15" s="70" t="s">
        <v>47</v>
      </c>
    </row>
    <row r="16" spans="2:17" ht="15" thickBot="1">
      <c r="B16" s="68"/>
      <c r="C16" s="64"/>
      <c r="D16" s="64"/>
      <c r="E16" s="64"/>
      <c r="F16" s="64"/>
      <c r="G16" s="64"/>
      <c r="H16" s="64"/>
      <c r="I16" s="64"/>
      <c r="J16" s="64"/>
      <c r="K16" s="64"/>
      <c r="L16" s="64"/>
    </row>
    <row r="17" spans="2:16" ht="15" thickBot="1">
      <c r="B17" s="68"/>
      <c r="C17" s="137" t="s">
        <v>64</v>
      </c>
      <c r="D17" s="138"/>
      <c r="E17" s="138"/>
      <c r="F17" s="138"/>
      <c r="G17" s="138"/>
      <c r="H17" s="138"/>
      <c r="I17" s="138"/>
      <c r="J17" s="138"/>
      <c r="K17" s="138"/>
      <c r="L17" s="138"/>
      <c r="M17" s="139"/>
    </row>
    <row r="18" spans="2:16">
      <c r="P18" s="67"/>
    </row>
    <row r="19" spans="2:16" ht="34.799999999999997" customHeight="1">
      <c r="D19" s="136" t="s">
        <v>117</v>
      </c>
      <c r="E19" s="136"/>
      <c r="F19" s="136"/>
      <c r="G19" s="136"/>
      <c r="H19" s="136"/>
      <c r="I19" s="136"/>
      <c r="J19" s="136"/>
      <c r="K19" s="136"/>
      <c r="L19" s="62"/>
      <c r="M19" s="70" t="s">
        <v>45</v>
      </c>
    </row>
    <row r="20" spans="2:16" ht="30.6" customHeight="1">
      <c r="D20" s="136" t="s">
        <v>118</v>
      </c>
      <c r="E20" s="136"/>
      <c r="F20" s="136"/>
      <c r="G20" s="136"/>
      <c r="H20" s="136"/>
      <c r="I20" s="136"/>
      <c r="J20" s="136"/>
      <c r="K20" s="136"/>
      <c r="L20" s="62"/>
      <c r="M20" s="70" t="s">
        <v>46</v>
      </c>
    </row>
    <row r="21" spans="2:16" ht="36" customHeight="1">
      <c r="D21" s="136" t="s">
        <v>232</v>
      </c>
      <c r="E21" s="136"/>
      <c r="F21" s="136"/>
      <c r="G21" s="136"/>
      <c r="H21" s="136"/>
      <c r="I21" s="136"/>
      <c r="J21" s="136"/>
      <c r="K21" s="136"/>
      <c r="L21" s="62"/>
      <c r="M21" s="70" t="s">
        <v>47</v>
      </c>
    </row>
    <row r="22" spans="2:16" ht="15" thickBot="1"/>
    <row r="23" spans="2:16" ht="15" thickBot="1">
      <c r="C23" s="137" t="s">
        <v>86</v>
      </c>
      <c r="D23" s="138"/>
      <c r="E23" s="138"/>
      <c r="F23" s="138"/>
      <c r="G23" s="138"/>
      <c r="H23" s="138"/>
      <c r="I23" s="138"/>
      <c r="J23" s="138"/>
      <c r="K23" s="138"/>
      <c r="L23" s="138"/>
      <c r="M23" s="139"/>
    </row>
    <row r="25" spans="2:16" ht="34.200000000000003" customHeight="1">
      <c r="D25" s="136" t="s">
        <v>236</v>
      </c>
      <c r="E25" s="136"/>
      <c r="F25" s="136"/>
      <c r="G25" s="136"/>
      <c r="H25" s="136"/>
      <c r="I25" s="136"/>
      <c r="J25" s="136"/>
      <c r="K25" s="136"/>
      <c r="L25" s="62"/>
      <c r="M25" s="70" t="s">
        <v>46</v>
      </c>
    </row>
    <row r="26" spans="2:16" ht="15" thickBot="1"/>
    <row r="27" spans="2:16" ht="15" thickBot="1">
      <c r="C27" s="137" t="s">
        <v>82</v>
      </c>
      <c r="D27" s="138"/>
      <c r="E27" s="138"/>
      <c r="F27" s="138"/>
      <c r="G27" s="138"/>
      <c r="H27" s="138"/>
      <c r="I27" s="138"/>
      <c r="J27" s="138"/>
      <c r="K27" s="138"/>
      <c r="L27" s="138"/>
      <c r="M27" s="139"/>
    </row>
    <row r="29" spans="2:16" ht="30" customHeight="1">
      <c r="D29" s="146" t="s">
        <v>147</v>
      </c>
      <c r="E29" s="146"/>
      <c r="F29" s="146"/>
      <c r="G29" s="146"/>
      <c r="H29" s="146"/>
      <c r="I29" s="146"/>
      <c r="J29" s="146"/>
      <c r="K29" s="146"/>
      <c r="L29" s="64"/>
      <c r="M29" s="70" t="s">
        <v>45</v>
      </c>
    </row>
    <row r="30" spans="2:16" ht="27" customHeight="1">
      <c r="D30" s="146" t="s">
        <v>150</v>
      </c>
      <c r="E30" s="146"/>
      <c r="F30" s="146"/>
      <c r="G30" s="146"/>
      <c r="H30" s="146"/>
      <c r="I30" s="146"/>
      <c r="J30" s="146"/>
      <c r="K30" s="146"/>
      <c r="L30" s="64"/>
      <c r="M30" s="70" t="s">
        <v>46</v>
      </c>
    </row>
    <row r="31" spans="2:16" ht="30" customHeight="1">
      <c r="D31" s="146" t="s">
        <v>151</v>
      </c>
      <c r="E31" s="146"/>
      <c r="F31" s="146"/>
      <c r="G31" s="146"/>
      <c r="H31" s="146"/>
      <c r="I31" s="146"/>
      <c r="J31" s="146"/>
      <c r="K31" s="146"/>
      <c r="L31" s="64"/>
      <c r="M31" s="70" t="s">
        <v>47</v>
      </c>
    </row>
  </sheetData>
  <sheetProtection password="C1EC" sheet="1" objects="1" scenarios="1"/>
  <mergeCells count="18">
    <mergeCell ref="D31:K31"/>
    <mergeCell ref="D15:K15"/>
    <mergeCell ref="D25:K25"/>
    <mergeCell ref="C27:M27"/>
    <mergeCell ref="D29:K29"/>
    <mergeCell ref="D30:K30"/>
    <mergeCell ref="C23:M23"/>
    <mergeCell ref="D19:K19"/>
    <mergeCell ref="D20:K20"/>
    <mergeCell ref="D21:K21"/>
    <mergeCell ref="C17:M17"/>
    <mergeCell ref="C5:M5"/>
    <mergeCell ref="D7:K7"/>
    <mergeCell ref="D8:K8"/>
    <mergeCell ref="D9:K9"/>
    <mergeCell ref="D14:K14"/>
    <mergeCell ref="C11:M11"/>
    <mergeCell ref="D13:K1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MTU'!B102</f>
        <v>MTU.3.2</v>
      </c>
      <c r="C2" s="29" t="str">
        <f>'Panel Control MTU'!C102</f>
        <v>Viabilizar el principio de autosuficiencia</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customHeight="1" thickBot="1">
      <c r="B5" s="68"/>
      <c r="C5" s="137" t="s">
        <v>79</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64.8" customHeight="1">
      <c r="B7" s="68"/>
      <c r="D7" s="146" t="s">
        <v>252</v>
      </c>
      <c r="E7" s="146"/>
      <c r="F7" s="146"/>
      <c r="G7" s="146"/>
      <c r="H7" s="146"/>
      <c r="I7" s="146"/>
      <c r="J7" s="146"/>
      <c r="K7" s="146"/>
      <c r="L7" s="64"/>
      <c r="M7" s="73" t="s">
        <v>104</v>
      </c>
    </row>
    <row r="8" spans="2:17" ht="37.200000000000003" customHeight="1">
      <c r="B8" s="68"/>
      <c r="C8" s="68"/>
      <c r="D8" s="146" t="s">
        <v>237</v>
      </c>
      <c r="E8" s="146"/>
      <c r="F8" s="146"/>
      <c r="G8" s="146"/>
      <c r="H8" s="146"/>
      <c r="I8" s="146"/>
      <c r="J8" s="146"/>
      <c r="K8" s="146"/>
      <c r="L8" s="64"/>
      <c r="M8" s="73" t="s">
        <v>104</v>
      </c>
    </row>
    <row r="9" spans="2:17" ht="34.200000000000003" customHeight="1">
      <c r="B9" s="68"/>
      <c r="D9" s="146" t="s">
        <v>238</v>
      </c>
      <c r="E9" s="146"/>
      <c r="F9" s="146"/>
      <c r="G9" s="146"/>
      <c r="H9" s="146"/>
      <c r="I9" s="146"/>
      <c r="J9" s="146"/>
      <c r="K9" s="146"/>
      <c r="L9" s="64"/>
      <c r="M9" s="73" t="s">
        <v>104</v>
      </c>
    </row>
    <row r="10" spans="2:17" ht="52.2" customHeight="1">
      <c r="B10" s="68"/>
      <c r="C10" s="68"/>
      <c r="D10" s="146" t="s">
        <v>160</v>
      </c>
      <c r="E10" s="146"/>
      <c r="F10" s="146"/>
      <c r="G10" s="146"/>
      <c r="H10" s="146"/>
      <c r="I10" s="146"/>
      <c r="J10" s="146"/>
      <c r="K10" s="146"/>
      <c r="L10" s="64"/>
      <c r="M10" s="73" t="s">
        <v>104</v>
      </c>
    </row>
    <row r="11" spans="2:17" ht="41.4" customHeight="1">
      <c r="B11" s="68"/>
      <c r="C11" s="68"/>
      <c r="D11" s="68"/>
      <c r="E11" s="68"/>
      <c r="F11" s="68"/>
      <c r="G11" s="68"/>
      <c r="K11" s="63" t="s">
        <v>127</v>
      </c>
      <c r="L11" s="144" t="s">
        <v>175</v>
      </c>
      <c r="M11" s="144"/>
    </row>
    <row r="12" spans="2:17" ht="15" thickBot="1">
      <c r="B12" s="68"/>
    </row>
    <row r="13" spans="2:17" ht="15" thickBot="1">
      <c r="B13" s="68"/>
      <c r="C13" s="137" t="s">
        <v>65</v>
      </c>
      <c r="D13" s="138"/>
      <c r="E13" s="138"/>
      <c r="F13" s="138"/>
      <c r="G13" s="138"/>
      <c r="H13" s="138"/>
      <c r="I13" s="138"/>
      <c r="J13" s="138"/>
      <c r="K13" s="138"/>
      <c r="L13" s="138"/>
      <c r="M13" s="139"/>
    </row>
    <row r="14" spans="2:17">
      <c r="K14" s="140" t="s">
        <v>289</v>
      </c>
      <c r="L14" s="140"/>
      <c r="M14" s="140"/>
      <c r="P14" s="67"/>
    </row>
    <row r="15" spans="2:17" ht="20.399999999999999" customHeight="1">
      <c r="C15" s="67" t="s">
        <v>239</v>
      </c>
      <c r="D15" s="146" t="s">
        <v>240</v>
      </c>
      <c r="E15" s="146"/>
      <c r="F15" s="146"/>
      <c r="G15" s="146"/>
      <c r="H15" s="146"/>
      <c r="I15" s="146"/>
      <c r="J15" s="146"/>
      <c r="K15" s="146"/>
      <c r="L15" s="62"/>
      <c r="M15" s="70"/>
    </row>
    <row r="16" spans="2:17">
      <c r="C16" s="67"/>
      <c r="D16" s="146" t="s">
        <v>247</v>
      </c>
      <c r="E16" s="146"/>
      <c r="F16" s="146"/>
      <c r="G16" s="146"/>
      <c r="H16" s="146"/>
      <c r="I16" s="146"/>
      <c r="J16" s="146"/>
      <c r="K16" s="146"/>
      <c r="L16" s="62"/>
      <c r="M16" s="75" t="s">
        <v>104</v>
      </c>
    </row>
    <row r="17" spans="3:13">
      <c r="D17" s="146" t="s">
        <v>245</v>
      </c>
      <c r="E17" s="146"/>
      <c r="F17" s="146"/>
      <c r="G17" s="146"/>
      <c r="H17" s="146"/>
      <c r="I17" s="146"/>
      <c r="J17" s="146"/>
      <c r="K17" s="146"/>
      <c r="L17" s="62"/>
      <c r="M17" s="75" t="s">
        <v>294</v>
      </c>
    </row>
    <row r="18" spans="3:13">
      <c r="D18" s="146" t="s">
        <v>246</v>
      </c>
      <c r="E18" s="146"/>
      <c r="F18" s="146"/>
      <c r="G18" s="146"/>
      <c r="H18" s="146"/>
      <c r="I18" s="146"/>
      <c r="J18" s="146"/>
      <c r="K18" s="146"/>
      <c r="L18" s="62"/>
      <c r="M18" s="75" t="s">
        <v>295</v>
      </c>
    </row>
    <row r="19" spans="3:13">
      <c r="C19" s="61" t="s">
        <v>241</v>
      </c>
      <c r="D19" s="146" t="s">
        <v>242</v>
      </c>
      <c r="E19" s="146"/>
      <c r="F19" s="146"/>
      <c r="G19" s="146"/>
      <c r="H19" s="146"/>
      <c r="I19" s="74"/>
      <c r="J19" s="74"/>
      <c r="K19" s="74"/>
      <c r="L19" s="62"/>
      <c r="M19" s="70"/>
    </row>
    <row r="20" spans="3:13">
      <c r="D20" s="146" t="s">
        <v>249</v>
      </c>
      <c r="E20" s="146"/>
      <c r="F20" s="146"/>
      <c r="G20" s="146"/>
      <c r="H20" s="146"/>
      <c r="I20" s="146"/>
      <c r="J20" s="146"/>
      <c r="K20" s="146"/>
      <c r="L20" s="62"/>
      <c r="M20" s="75" t="s">
        <v>104</v>
      </c>
    </row>
    <row r="21" spans="3:13">
      <c r="D21" s="146" t="s">
        <v>250</v>
      </c>
      <c r="E21" s="146"/>
      <c r="F21" s="146"/>
      <c r="G21" s="146"/>
      <c r="H21" s="146"/>
      <c r="I21" s="146"/>
      <c r="J21" s="146"/>
      <c r="K21" s="146"/>
      <c r="L21" s="62"/>
      <c r="M21" s="75" t="s">
        <v>294</v>
      </c>
    </row>
    <row r="22" spans="3:13">
      <c r="D22" s="146" t="s">
        <v>248</v>
      </c>
      <c r="E22" s="146"/>
      <c r="F22" s="146"/>
      <c r="G22" s="146"/>
      <c r="H22" s="146"/>
      <c r="I22" s="146"/>
      <c r="J22" s="146"/>
      <c r="K22" s="146"/>
      <c r="L22" s="62"/>
      <c r="M22" s="75" t="s">
        <v>295</v>
      </c>
    </row>
    <row r="23" spans="3:13">
      <c r="C23" s="61" t="s">
        <v>243</v>
      </c>
      <c r="D23" s="146" t="s">
        <v>244</v>
      </c>
      <c r="E23" s="146"/>
      <c r="F23" s="146"/>
      <c r="G23" s="146"/>
      <c r="H23" s="146"/>
      <c r="I23" s="74"/>
      <c r="J23" s="74"/>
      <c r="K23" s="74"/>
      <c r="L23" s="62"/>
      <c r="M23" s="70"/>
    </row>
    <row r="24" spans="3:13">
      <c r="D24" s="146" t="s">
        <v>251</v>
      </c>
      <c r="E24" s="146"/>
      <c r="F24" s="146"/>
      <c r="G24" s="146"/>
      <c r="H24" s="146"/>
      <c r="I24" s="146"/>
      <c r="J24" s="146"/>
      <c r="K24" s="146"/>
      <c r="L24" s="62"/>
      <c r="M24" s="75" t="s">
        <v>104</v>
      </c>
    </row>
    <row r="25" spans="3:13">
      <c r="D25" s="146" t="s">
        <v>251</v>
      </c>
      <c r="E25" s="146"/>
      <c r="F25" s="146"/>
      <c r="G25" s="146"/>
      <c r="H25" s="146"/>
      <c r="I25" s="146"/>
      <c r="J25" s="146"/>
      <c r="K25" s="146"/>
      <c r="L25" s="62"/>
      <c r="M25" s="75" t="s">
        <v>294</v>
      </c>
    </row>
    <row r="26" spans="3:13">
      <c r="D26" s="146" t="s">
        <v>251</v>
      </c>
      <c r="E26" s="146"/>
      <c r="F26" s="146"/>
      <c r="G26" s="146"/>
      <c r="H26" s="146"/>
      <c r="I26" s="146"/>
      <c r="J26" s="146"/>
      <c r="K26" s="146"/>
      <c r="L26" s="62"/>
      <c r="M26" s="75" t="s">
        <v>295</v>
      </c>
    </row>
    <row r="28" spans="3:13" ht="52.8" customHeight="1">
      <c r="K28" s="63" t="s">
        <v>127</v>
      </c>
      <c r="L28" s="144" t="s">
        <v>195</v>
      </c>
      <c r="M28" s="144"/>
    </row>
    <row r="29" spans="3:13" ht="15" thickBot="1"/>
    <row r="30" spans="3:13" ht="15" thickBot="1">
      <c r="C30" s="137" t="s">
        <v>101</v>
      </c>
      <c r="D30" s="138"/>
      <c r="E30" s="138"/>
      <c r="F30" s="138"/>
      <c r="G30" s="138"/>
      <c r="H30" s="138"/>
      <c r="I30" s="138"/>
      <c r="J30" s="138"/>
      <c r="K30" s="138"/>
      <c r="L30" s="138"/>
      <c r="M30" s="139"/>
    </row>
    <row r="32" spans="3:13" ht="22.2" customHeight="1">
      <c r="D32" s="136" t="s">
        <v>117</v>
      </c>
      <c r="E32" s="136"/>
      <c r="F32" s="136"/>
      <c r="G32" s="136"/>
      <c r="H32" s="136"/>
      <c r="I32" s="136"/>
      <c r="J32" s="136"/>
      <c r="K32" s="136"/>
      <c r="L32" s="62"/>
      <c r="M32" s="70" t="s">
        <v>45</v>
      </c>
    </row>
    <row r="33" spans="3:13" ht="27.6" customHeight="1">
      <c r="D33" s="136" t="s">
        <v>118</v>
      </c>
      <c r="E33" s="136"/>
      <c r="F33" s="136"/>
      <c r="G33" s="136"/>
      <c r="H33" s="136"/>
      <c r="I33" s="136"/>
      <c r="J33" s="136"/>
      <c r="K33" s="136"/>
      <c r="L33" s="62"/>
      <c r="M33" s="70" t="s">
        <v>46</v>
      </c>
    </row>
    <row r="34" spans="3:13" ht="28.8" customHeight="1">
      <c r="D34" s="136" t="s">
        <v>232</v>
      </c>
      <c r="E34" s="136"/>
      <c r="F34" s="136"/>
      <c r="G34" s="136"/>
      <c r="H34" s="136"/>
      <c r="I34" s="136"/>
      <c r="J34" s="136"/>
      <c r="K34" s="136"/>
      <c r="L34" s="62"/>
      <c r="M34" s="70" t="s">
        <v>47</v>
      </c>
    </row>
    <row r="35" spans="3:13" ht="15" thickBot="1">
      <c r="D35" s="62"/>
      <c r="E35" s="62"/>
      <c r="F35" s="62"/>
      <c r="G35" s="62"/>
      <c r="H35" s="62"/>
      <c r="I35" s="62"/>
      <c r="J35" s="62"/>
      <c r="K35" s="62"/>
      <c r="L35" s="62"/>
      <c r="M35" s="70"/>
    </row>
    <row r="36" spans="3:13" ht="15" thickBot="1">
      <c r="C36" s="137" t="s">
        <v>82</v>
      </c>
      <c r="D36" s="138"/>
      <c r="E36" s="138"/>
      <c r="F36" s="138"/>
      <c r="G36" s="138"/>
      <c r="H36" s="138"/>
      <c r="I36" s="138"/>
      <c r="J36" s="138"/>
      <c r="K36" s="138"/>
      <c r="L36" s="138"/>
      <c r="M36" s="139"/>
    </row>
    <row r="38" spans="3:13" ht="30" customHeight="1">
      <c r="D38" s="146" t="s">
        <v>147</v>
      </c>
      <c r="E38" s="146"/>
      <c r="F38" s="146"/>
      <c r="G38" s="146"/>
      <c r="H38" s="146"/>
      <c r="I38" s="146"/>
      <c r="J38" s="146"/>
      <c r="K38" s="146"/>
      <c r="L38" s="64"/>
      <c r="M38" s="70" t="s">
        <v>45</v>
      </c>
    </row>
    <row r="39" spans="3:13" ht="27" customHeight="1">
      <c r="D39" s="146" t="s">
        <v>150</v>
      </c>
      <c r="E39" s="146"/>
      <c r="F39" s="146"/>
      <c r="G39" s="146"/>
      <c r="H39" s="146"/>
      <c r="I39" s="146"/>
      <c r="J39" s="146"/>
      <c r="K39" s="146"/>
      <c r="L39" s="64"/>
      <c r="M39" s="70" t="s">
        <v>46</v>
      </c>
    </row>
    <row r="40" spans="3:13" ht="30" customHeight="1">
      <c r="D40" s="146" t="s">
        <v>151</v>
      </c>
      <c r="E40" s="146"/>
      <c r="F40" s="146"/>
      <c r="G40" s="146"/>
      <c r="H40" s="146"/>
      <c r="I40" s="146"/>
      <c r="J40" s="146"/>
      <c r="K40" s="146"/>
      <c r="L40" s="64"/>
      <c r="M40" s="70" t="s">
        <v>47</v>
      </c>
    </row>
  </sheetData>
  <sheetProtection password="C1EC" sheet="1" objects="1" scenarios="1"/>
  <mergeCells count="30">
    <mergeCell ref="D39:K39"/>
    <mergeCell ref="D40:K40"/>
    <mergeCell ref="D33:K33"/>
    <mergeCell ref="D34:K34"/>
    <mergeCell ref="C30:M30"/>
    <mergeCell ref="K14:M14"/>
    <mergeCell ref="D15:K15"/>
    <mergeCell ref="D32:K32"/>
    <mergeCell ref="C36:M36"/>
    <mergeCell ref="D38:K38"/>
    <mergeCell ref="D24:K24"/>
    <mergeCell ref="D25:K25"/>
    <mergeCell ref="D26:K26"/>
    <mergeCell ref="L28:M28"/>
    <mergeCell ref="C13:M13"/>
    <mergeCell ref="D19:H19"/>
    <mergeCell ref="D23:H23"/>
    <mergeCell ref="C5:M5"/>
    <mergeCell ref="D7:K7"/>
    <mergeCell ref="D8:K8"/>
    <mergeCell ref="D9:K9"/>
    <mergeCell ref="D10:K10"/>
    <mergeCell ref="L11:M11"/>
    <mergeCell ref="D16:K16"/>
    <mergeCell ref="D21:K21"/>
    <mergeCell ref="D22:K22"/>
    <mergeCell ref="D20:K20"/>
    <mergeCell ref="D17:K17"/>
    <mergeCell ref="D18:K18"/>
    <mergeCell ref="K6:M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B1:Q33"/>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MTU'!B115</f>
        <v>MTU.3.3</v>
      </c>
      <c r="C2" s="29" t="str">
        <f>'Panel Control MTU'!C115</f>
        <v>Reducción de emisiones de GEI</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customHeight="1" thickBot="1">
      <c r="B5" s="68"/>
      <c r="C5" s="137" t="s">
        <v>69</v>
      </c>
      <c r="D5" s="138"/>
      <c r="E5" s="138"/>
      <c r="F5" s="138"/>
      <c r="G5" s="138"/>
      <c r="H5" s="138"/>
      <c r="I5" s="138"/>
      <c r="J5" s="138"/>
      <c r="K5" s="138"/>
      <c r="L5" s="138"/>
      <c r="M5" s="139"/>
    </row>
    <row r="6" spans="2:17">
      <c r="B6" s="68"/>
      <c r="C6" s="71"/>
      <c r="D6" s="71"/>
      <c r="E6" s="71"/>
      <c r="F6" s="71"/>
      <c r="G6" s="71"/>
      <c r="H6" s="71"/>
      <c r="I6" s="71"/>
      <c r="J6" s="71"/>
      <c r="K6" s="140" t="s">
        <v>289</v>
      </c>
      <c r="L6" s="140"/>
      <c r="M6" s="140"/>
    </row>
    <row r="7" spans="2:17" ht="46.2" customHeight="1">
      <c r="B7" s="68"/>
      <c r="D7" s="146" t="s">
        <v>252</v>
      </c>
      <c r="E7" s="146"/>
      <c r="F7" s="146"/>
      <c r="G7" s="146"/>
      <c r="H7" s="146"/>
      <c r="I7" s="146"/>
      <c r="J7" s="146"/>
      <c r="K7" s="146"/>
      <c r="L7" s="64"/>
      <c r="M7" s="73" t="s">
        <v>104</v>
      </c>
    </row>
    <row r="8" spans="2:17" ht="37.200000000000003" customHeight="1">
      <c r="B8" s="68"/>
      <c r="C8" s="68"/>
      <c r="D8" s="146" t="s">
        <v>237</v>
      </c>
      <c r="E8" s="146"/>
      <c r="F8" s="146"/>
      <c r="G8" s="146"/>
      <c r="H8" s="146"/>
      <c r="I8" s="146"/>
      <c r="J8" s="146"/>
      <c r="K8" s="146"/>
      <c r="L8" s="64"/>
      <c r="M8" s="73" t="s">
        <v>104</v>
      </c>
    </row>
    <row r="9" spans="2:17" ht="34.200000000000003" customHeight="1">
      <c r="B9" s="68"/>
      <c r="D9" s="146" t="s">
        <v>238</v>
      </c>
      <c r="E9" s="146"/>
      <c r="F9" s="146"/>
      <c r="G9" s="146"/>
      <c r="H9" s="146"/>
      <c r="I9" s="146"/>
      <c r="J9" s="146"/>
      <c r="K9" s="146"/>
      <c r="L9" s="64"/>
      <c r="M9" s="73" t="s">
        <v>104</v>
      </c>
    </row>
    <row r="10" spans="2:17" ht="52.2" customHeight="1">
      <c r="B10" s="68"/>
      <c r="C10" s="68"/>
      <c r="D10" s="146" t="s">
        <v>160</v>
      </c>
      <c r="E10" s="146"/>
      <c r="F10" s="146"/>
      <c r="G10" s="146"/>
      <c r="H10" s="146"/>
      <c r="I10" s="146"/>
      <c r="J10" s="146"/>
      <c r="K10" s="146"/>
      <c r="L10" s="64"/>
      <c r="M10" s="73" t="s">
        <v>104</v>
      </c>
    </row>
    <row r="11" spans="2:17">
      <c r="B11" s="68"/>
      <c r="C11" s="67"/>
      <c r="D11" s="136" t="s">
        <v>212</v>
      </c>
      <c r="E11" s="136"/>
      <c r="F11" s="136"/>
      <c r="G11" s="136"/>
      <c r="H11" s="136"/>
      <c r="I11" s="136"/>
      <c r="J11" s="136"/>
      <c r="K11" s="136"/>
      <c r="L11" s="67"/>
      <c r="M11" s="75" t="s">
        <v>104</v>
      </c>
    </row>
    <row r="12" spans="2:17">
      <c r="B12" s="68"/>
      <c r="C12" s="67"/>
      <c r="D12" s="136" t="s">
        <v>213</v>
      </c>
      <c r="E12" s="136"/>
      <c r="F12" s="136"/>
      <c r="G12" s="136"/>
      <c r="H12" s="136"/>
      <c r="I12" s="136"/>
      <c r="J12" s="136"/>
      <c r="K12" s="136"/>
      <c r="L12" s="67"/>
      <c r="M12" s="75" t="s">
        <v>294</v>
      </c>
    </row>
    <row r="13" spans="2:17">
      <c r="B13" s="68"/>
      <c r="C13" s="67"/>
      <c r="D13" s="136" t="s">
        <v>214</v>
      </c>
      <c r="E13" s="136"/>
      <c r="F13" s="136"/>
      <c r="G13" s="136"/>
      <c r="H13" s="136"/>
      <c r="I13" s="136"/>
      <c r="J13" s="136"/>
      <c r="K13" s="136"/>
      <c r="L13" s="35"/>
      <c r="M13" s="75" t="s">
        <v>295</v>
      </c>
    </row>
    <row r="14" spans="2:17" ht="41.4" customHeight="1">
      <c r="B14" s="68"/>
      <c r="C14" s="68"/>
      <c r="D14" s="68"/>
      <c r="E14" s="68"/>
      <c r="F14" s="68"/>
      <c r="G14" s="68"/>
      <c r="K14" s="63" t="s">
        <v>127</v>
      </c>
      <c r="L14" s="144" t="s">
        <v>171</v>
      </c>
      <c r="M14" s="144"/>
    </row>
    <row r="15" spans="2:17" ht="15" thickBot="1">
      <c r="B15" s="68"/>
    </row>
    <row r="16" spans="2:17" ht="15" thickBot="1">
      <c r="C16" s="137" t="s">
        <v>66</v>
      </c>
      <c r="D16" s="138"/>
      <c r="E16" s="138"/>
      <c r="F16" s="138"/>
      <c r="G16" s="138"/>
      <c r="H16" s="138"/>
      <c r="I16" s="138"/>
      <c r="J16" s="138"/>
      <c r="K16" s="138"/>
      <c r="L16" s="138"/>
      <c r="M16" s="139"/>
    </row>
    <row r="18" spans="3:13" ht="22.2" customHeight="1">
      <c r="D18" s="136" t="s">
        <v>117</v>
      </c>
      <c r="E18" s="136"/>
      <c r="F18" s="136"/>
      <c r="G18" s="136"/>
      <c r="H18" s="136"/>
      <c r="I18" s="136"/>
      <c r="J18" s="136"/>
      <c r="K18" s="136"/>
      <c r="L18" s="62"/>
      <c r="M18" s="70" t="s">
        <v>45</v>
      </c>
    </row>
    <row r="19" spans="3:13" ht="27.6" customHeight="1">
      <c r="D19" s="136" t="s">
        <v>118</v>
      </c>
      <c r="E19" s="136"/>
      <c r="F19" s="136"/>
      <c r="G19" s="136"/>
      <c r="H19" s="136"/>
      <c r="I19" s="136"/>
      <c r="J19" s="136"/>
      <c r="K19" s="136"/>
      <c r="L19" s="62"/>
      <c r="M19" s="70" t="s">
        <v>46</v>
      </c>
    </row>
    <row r="20" spans="3:13" ht="28.8" customHeight="1">
      <c r="D20" s="136" t="s">
        <v>232</v>
      </c>
      <c r="E20" s="136"/>
      <c r="F20" s="136"/>
      <c r="G20" s="136"/>
      <c r="H20" s="136"/>
      <c r="I20" s="136"/>
      <c r="J20" s="136"/>
      <c r="K20" s="136"/>
      <c r="L20" s="62"/>
      <c r="M20" s="70" t="s">
        <v>47</v>
      </c>
    </row>
    <row r="21" spans="3:13" ht="15" customHeight="1" thickBot="1">
      <c r="D21" s="62"/>
      <c r="E21" s="62"/>
      <c r="F21" s="62"/>
      <c r="G21" s="62"/>
      <c r="H21" s="62"/>
      <c r="I21" s="62"/>
      <c r="J21" s="62"/>
      <c r="K21" s="62"/>
      <c r="L21" s="62"/>
      <c r="M21" s="70"/>
    </row>
    <row r="22" spans="3:13" ht="15" thickBot="1">
      <c r="C22" s="137" t="s">
        <v>102</v>
      </c>
      <c r="D22" s="138"/>
      <c r="E22" s="138"/>
      <c r="F22" s="138"/>
      <c r="G22" s="138"/>
      <c r="H22" s="138"/>
      <c r="I22" s="138"/>
      <c r="J22" s="138"/>
      <c r="K22" s="138"/>
      <c r="L22" s="138"/>
      <c r="M22" s="139"/>
    </row>
    <row r="24" spans="3:13" ht="30" customHeight="1">
      <c r="D24" s="136" t="s">
        <v>117</v>
      </c>
      <c r="E24" s="136"/>
      <c r="F24" s="136"/>
      <c r="G24" s="136"/>
      <c r="H24" s="136"/>
      <c r="I24" s="136"/>
      <c r="J24" s="136"/>
      <c r="K24" s="136"/>
      <c r="L24" s="62"/>
      <c r="M24" s="70" t="s">
        <v>45</v>
      </c>
    </row>
    <row r="25" spans="3:13" ht="27" customHeight="1">
      <c r="D25" s="136" t="s">
        <v>118</v>
      </c>
      <c r="E25" s="136"/>
      <c r="F25" s="136"/>
      <c r="G25" s="136"/>
      <c r="H25" s="136"/>
      <c r="I25" s="136"/>
      <c r="J25" s="136"/>
      <c r="K25" s="136"/>
      <c r="L25" s="62"/>
      <c r="M25" s="70" t="s">
        <v>46</v>
      </c>
    </row>
    <row r="26" spans="3:13" ht="30" customHeight="1">
      <c r="D26" s="136" t="s">
        <v>232</v>
      </c>
      <c r="E26" s="136"/>
      <c r="F26" s="136"/>
      <c r="G26" s="136"/>
      <c r="H26" s="136"/>
      <c r="I26" s="136"/>
      <c r="J26" s="136"/>
      <c r="K26" s="136"/>
      <c r="L26" s="62"/>
      <c r="M26" s="70" t="s">
        <v>47</v>
      </c>
    </row>
    <row r="33" ht="14.4" customHeight="1"/>
  </sheetData>
  <sheetProtection password="C1EC" sheet="1" objects="1" scenarios="1"/>
  <mergeCells count="18">
    <mergeCell ref="C22:M22"/>
    <mergeCell ref="D24:K24"/>
    <mergeCell ref="D25:K25"/>
    <mergeCell ref="D26:K26"/>
    <mergeCell ref="D11:K11"/>
    <mergeCell ref="D12:K12"/>
    <mergeCell ref="C16:M16"/>
    <mergeCell ref="D18:K18"/>
    <mergeCell ref="D19:K19"/>
    <mergeCell ref="D20:K20"/>
    <mergeCell ref="L14:M14"/>
    <mergeCell ref="D13:K13"/>
    <mergeCell ref="C5:M5"/>
    <mergeCell ref="D7:K7"/>
    <mergeCell ref="D8:K8"/>
    <mergeCell ref="D9:K9"/>
    <mergeCell ref="D10:K10"/>
    <mergeCell ref="K6:M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B1:Q54"/>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MTU'!B126</f>
        <v>MTU.3.4</v>
      </c>
      <c r="C2" s="29" t="str">
        <f>'Panel Control MTU'!C126</f>
        <v>Economía circular</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customHeight="1" thickBot="1">
      <c r="B5" s="68"/>
      <c r="C5" s="137" t="s">
        <v>67</v>
      </c>
      <c r="D5" s="138"/>
      <c r="E5" s="138"/>
      <c r="F5" s="138"/>
      <c r="G5" s="138"/>
      <c r="H5" s="138"/>
      <c r="I5" s="138"/>
      <c r="J5" s="138"/>
      <c r="K5" s="138"/>
      <c r="L5" s="138"/>
      <c r="M5" s="139"/>
    </row>
    <row r="6" spans="2:17" ht="15" customHeight="1">
      <c r="B6" s="68"/>
      <c r="C6" s="71"/>
      <c r="D6" s="71"/>
      <c r="E6" s="71"/>
      <c r="F6" s="71"/>
      <c r="G6" s="71"/>
      <c r="H6" s="71"/>
      <c r="I6" s="71"/>
      <c r="J6" s="71"/>
      <c r="K6" s="71"/>
      <c r="L6" s="71"/>
      <c r="M6" s="71"/>
    </row>
    <row r="7" spans="2:17" ht="14.4" customHeight="1">
      <c r="B7" s="68"/>
      <c r="C7" s="71"/>
      <c r="D7" s="146" t="s">
        <v>277</v>
      </c>
      <c r="E7" s="146"/>
      <c r="F7" s="146"/>
      <c r="G7" s="146"/>
      <c r="H7" s="146"/>
      <c r="I7" s="146"/>
      <c r="J7" s="146"/>
      <c r="K7" s="146"/>
      <c r="L7" s="71"/>
      <c r="M7" s="70" t="s">
        <v>45</v>
      </c>
    </row>
    <row r="8" spans="2:17" ht="46.2" customHeight="1">
      <c r="B8" s="68"/>
      <c r="D8" s="146" t="s">
        <v>278</v>
      </c>
      <c r="E8" s="146"/>
      <c r="F8" s="146"/>
      <c r="G8" s="146"/>
      <c r="H8" s="146"/>
      <c r="I8" s="146"/>
      <c r="J8" s="146"/>
      <c r="K8" s="146"/>
      <c r="L8" s="64"/>
      <c r="M8" s="70" t="s">
        <v>46</v>
      </c>
    </row>
    <row r="9" spans="2:17" ht="37.200000000000003" customHeight="1">
      <c r="B9" s="68"/>
      <c r="C9" s="68"/>
      <c r="D9" s="146" t="s">
        <v>279</v>
      </c>
      <c r="E9" s="146"/>
      <c r="F9" s="146"/>
      <c r="G9" s="146"/>
      <c r="H9" s="146"/>
      <c r="I9" s="146"/>
      <c r="J9" s="146"/>
      <c r="K9" s="146"/>
      <c r="L9" s="64"/>
      <c r="M9" s="70" t="s">
        <v>47</v>
      </c>
    </row>
    <row r="10" spans="2:17" ht="15" thickBot="1">
      <c r="B10" s="68"/>
    </row>
    <row r="11" spans="2:17" ht="15" thickBot="1">
      <c r="C11" s="137" t="s">
        <v>88</v>
      </c>
      <c r="D11" s="138"/>
      <c r="E11" s="138"/>
      <c r="F11" s="138"/>
      <c r="G11" s="138"/>
      <c r="H11" s="138"/>
      <c r="I11" s="138"/>
      <c r="J11" s="138"/>
      <c r="K11" s="138"/>
      <c r="L11" s="138"/>
      <c r="M11" s="139"/>
    </row>
    <row r="13" spans="2:17" ht="22.2" customHeight="1">
      <c r="D13" s="136" t="s">
        <v>117</v>
      </c>
      <c r="E13" s="136"/>
      <c r="F13" s="136"/>
      <c r="G13" s="136"/>
      <c r="H13" s="136"/>
      <c r="I13" s="136"/>
      <c r="J13" s="136"/>
      <c r="K13" s="136"/>
      <c r="L13" s="62"/>
      <c r="M13" s="70" t="s">
        <v>45</v>
      </c>
    </row>
    <row r="14" spans="2:17" ht="31.2" customHeight="1">
      <c r="D14" s="136" t="s">
        <v>118</v>
      </c>
      <c r="E14" s="136"/>
      <c r="F14" s="136"/>
      <c r="G14" s="136"/>
      <c r="H14" s="136"/>
      <c r="I14" s="136"/>
      <c r="J14" s="136"/>
      <c r="K14" s="136"/>
      <c r="L14" s="62"/>
      <c r="M14" s="70" t="s">
        <v>46</v>
      </c>
    </row>
    <row r="15" spans="2:17" ht="28.8" customHeight="1">
      <c r="D15" s="136" t="s">
        <v>232</v>
      </c>
      <c r="E15" s="136"/>
      <c r="F15" s="136"/>
      <c r="G15" s="136"/>
      <c r="H15" s="136"/>
      <c r="I15" s="136"/>
      <c r="J15" s="136"/>
      <c r="K15" s="136"/>
      <c r="L15" s="62"/>
      <c r="M15" s="70" t="s">
        <v>47</v>
      </c>
    </row>
    <row r="16" spans="2:17" ht="15" thickBot="1">
      <c r="D16" s="62"/>
      <c r="E16" s="62"/>
      <c r="F16" s="62"/>
      <c r="G16" s="62"/>
      <c r="H16" s="62"/>
      <c r="I16" s="62"/>
      <c r="J16" s="62"/>
      <c r="K16" s="62"/>
      <c r="L16" s="62"/>
      <c r="M16" s="70"/>
    </row>
    <row r="17" spans="3:13" ht="15" thickBot="1">
      <c r="C17" s="137" t="s">
        <v>83</v>
      </c>
      <c r="D17" s="138"/>
      <c r="E17" s="138"/>
      <c r="F17" s="138"/>
      <c r="G17" s="138"/>
      <c r="H17" s="138"/>
      <c r="I17" s="138"/>
      <c r="J17" s="138"/>
      <c r="K17" s="138"/>
      <c r="L17" s="138"/>
      <c r="M17" s="139"/>
    </row>
    <row r="19" spans="3:13" ht="30" customHeight="1">
      <c r="D19" s="136" t="s">
        <v>117</v>
      </c>
      <c r="E19" s="136"/>
      <c r="F19" s="136"/>
      <c r="G19" s="136"/>
      <c r="H19" s="136"/>
      <c r="I19" s="136"/>
      <c r="J19" s="136"/>
      <c r="K19" s="136"/>
      <c r="L19" s="62"/>
      <c r="M19" s="73" t="s">
        <v>104</v>
      </c>
    </row>
    <row r="20" spans="3:13" ht="27" customHeight="1">
      <c r="D20" s="136" t="s">
        <v>118</v>
      </c>
      <c r="E20" s="136"/>
      <c r="F20" s="136"/>
      <c r="G20" s="136"/>
      <c r="H20" s="136"/>
      <c r="I20" s="136"/>
      <c r="J20" s="136"/>
      <c r="K20" s="136"/>
      <c r="L20" s="62"/>
      <c r="M20" s="73" t="s">
        <v>104</v>
      </c>
    </row>
    <row r="21" spans="3:13" ht="30" customHeight="1">
      <c r="D21" s="136" t="s">
        <v>232</v>
      </c>
      <c r="E21" s="136"/>
      <c r="F21" s="136"/>
      <c r="G21" s="136"/>
      <c r="H21" s="136"/>
      <c r="I21" s="136"/>
      <c r="J21" s="136"/>
      <c r="K21" s="136"/>
      <c r="L21" s="62"/>
      <c r="M21" s="73" t="s">
        <v>104</v>
      </c>
    </row>
    <row r="22" spans="3:13">
      <c r="C22" s="61" t="s">
        <v>255</v>
      </c>
    </row>
    <row r="23" spans="3:13">
      <c r="D23" s="136" t="s">
        <v>264</v>
      </c>
      <c r="E23" s="136"/>
      <c r="F23" s="136"/>
      <c r="G23" s="136"/>
      <c r="H23" s="136"/>
      <c r="I23" s="136"/>
      <c r="J23" s="136"/>
      <c r="K23" s="136"/>
      <c r="M23" s="75" t="s">
        <v>104</v>
      </c>
    </row>
    <row r="24" spans="3:13">
      <c r="D24" s="136" t="s">
        <v>265</v>
      </c>
      <c r="E24" s="136"/>
      <c r="F24" s="136"/>
      <c r="G24" s="136"/>
      <c r="H24" s="136"/>
      <c r="I24" s="136"/>
      <c r="J24" s="136"/>
      <c r="K24" s="136"/>
      <c r="M24" s="75" t="s">
        <v>294</v>
      </c>
    </row>
    <row r="25" spans="3:13">
      <c r="D25" s="136" t="s">
        <v>266</v>
      </c>
      <c r="E25" s="136"/>
      <c r="F25" s="136"/>
      <c r="G25" s="136"/>
      <c r="H25" s="136"/>
      <c r="I25" s="136"/>
      <c r="J25" s="136"/>
      <c r="K25" s="136"/>
      <c r="M25" s="75" t="s">
        <v>295</v>
      </c>
    </row>
    <row r="26" spans="3:13">
      <c r="C26" s="61" t="s">
        <v>256</v>
      </c>
    </row>
    <row r="27" spans="3:13">
      <c r="D27" s="136" t="s">
        <v>261</v>
      </c>
      <c r="E27" s="136"/>
      <c r="F27" s="136"/>
      <c r="G27" s="136"/>
      <c r="H27" s="136"/>
      <c r="I27" s="136"/>
      <c r="J27" s="136"/>
      <c r="K27" s="136"/>
      <c r="M27" s="75" t="s">
        <v>104</v>
      </c>
    </row>
    <row r="28" spans="3:13">
      <c r="D28" s="136" t="s">
        <v>259</v>
      </c>
      <c r="E28" s="136"/>
      <c r="F28" s="136"/>
      <c r="G28" s="136"/>
      <c r="H28" s="136"/>
      <c r="I28" s="136"/>
      <c r="J28" s="136"/>
      <c r="K28" s="136"/>
      <c r="M28" s="75" t="s">
        <v>294</v>
      </c>
    </row>
    <row r="29" spans="3:13">
      <c r="D29" s="136" t="s">
        <v>260</v>
      </c>
      <c r="E29" s="136"/>
      <c r="F29" s="136"/>
      <c r="G29" s="136"/>
      <c r="H29" s="136"/>
      <c r="I29" s="136"/>
      <c r="J29" s="136"/>
      <c r="K29" s="136"/>
      <c r="M29" s="75" t="s">
        <v>295</v>
      </c>
    </row>
    <row r="30" spans="3:13">
      <c r="C30" s="61" t="s">
        <v>257</v>
      </c>
    </row>
    <row r="31" spans="3:13">
      <c r="D31" s="136" t="s">
        <v>269</v>
      </c>
      <c r="E31" s="136"/>
      <c r="F31" s="136"/>
      <c r="G31" s="136"/>
      <c r="H31" s="136"/>
      <c r="I31" s="136"/>
      <c r="J31" s="136"/>
      <c r="K31" s="136"/>
      <c r="M31" s="75" t="s">
        <v>104</v>
      </c>
    </row>
    <row r="32" spans="3:13">
      <c r="D32" s="136" t="s">
        <v>268</v>
      </c>
      <c r="E32" s="136"/>
      <c r="F32" s="136"/>
      <c r="G32" s="136"/>
      <c r="H32" s="136"/>
      <c r="I32" s="136"/>
      <c r="J32" s="136"/>
      <c r="K32" s="136"/>
      <c r="M32" s="75" t="s">
        <v>294</v>
      </c>
    </row>
    <row r="33" spans="3:13">
      <c r="D33" s="136" t="s">
        <v>267</v>
      </c>
      <c r="E33" s="136"/>
      <c r="F33" s="136"/>
      <c r="G33" s="136"/>
      <c r="H33" s="136"/>
      <c r="I33" s="136"/>
      <c r="J33" s="136"/>
      <c r="K33" s="136"/>
      <c r="M33" s="75" t="s">
        <v>295</v>
      </c>
    </row>
    <row r="34" spans="3:13">
      <c r="C34" s="61" t="s">
        <v>258</v>
      </c>
    </row>
    <row r="35" spans="3:13">
      <c r="D35" s="136" t="s">
        <v>270</v>
      </c>
      <c r="E35" s="136"/>
      <c r="F35" s="136"/>
      <c r="G35" s="136"/>
      <c r="H35" s="136"/>
      <c r="I35" s="136"/>
      <c r="J35" s="136"/>
      <c r="K35" s="136"/>
      <c r="M35" s="75" t="s">
        <v>104</v>
      </c>
    </row>
    <row r="36" spans="3:13">
      <c r="D36" s="136" t="s">
        <v>271</v>
      </c>
      <c r="E36" s="136"/>
      <c r="F36" s="136"/>
      <c r="G36" s="136"/>
      <c r="H36" s="136"/>
      <c r="I36" s="136"/>
      <c r="J36" s="136"/>
      <c r="K36" s="136"/>
      <c r="M36" s="75" t="s">
        <v>294</v>
      </c>
    </row>
    <row r="37" spans="3:13">
      <c r="D37" s="136" t="s">
        <v>272</v>
      </c>
      <c r="E37" s="136"/>
      <c r="F37" s="136"/>
      <c r="G37" s="136"/>
      <c r="H37" s="136"/>
      <c r="I37" s="136"/>
      <c r="J37" s="136"/>
      <c r="K37" s="136"/>
      <c r="M37" s="75" t="s">
        <v>295</v>
      </c>
    </row>
    <row r="38" spans="3:13" ht="14.4" customHeight="1">
      <c r="D38" s="147" t="s">
        <v>273</v>
      </c>
      <c r="E38" s="147"/>
      <c r="F38" s="147"/>
      <c r="G38" s="147"/>
      <c r="H38" s="147"/>
      <c r="I38" s="147"/>
      <c r="J38" s="147"/>
      <c r="K38" s="147"/>
    </row>
    <row r="39" spans="3:13" ht="51" customHeight="1">
      <c r="K39" s="63" t="s">
        <v>127</v>
      </c>
      <c r="L39" s="144" t="s">
        <v>296</v>
      </c>
      <c r="M39" s="144"/>
    </row>
    <row r="40" spans="3:13" ht="15" thickBot="1"/>
    <row r="41" spans="3:13" ht="15" thickBot="1">
      <c r="C41" s="137" t="s">
        <v>68</v>
      </c>
      <c r="D41" s="138"/>
      <c r="E41" s="138"/>
      <c r="F41" s="138"/>
      <c r="G41" s="138"/>
      <c r="H41" s="138"/>
      <c r="I41" s="138"/>
      <c r="J41" s="138"/>
      <c r="K41" s="138"/>
      <c r="L41" s="138"/>
      <c r="M41" s="139"/>
    </row>
    <row r="43" spans="3:13">
      <c r="C43" s="61" t="s">
        <v>275</v>
      </c>
      <c r="D43" s="136" t="s">
        <v>274</v>
      </c>
      <c r="E43" s="136"/>
      <c r="F43" s="136"/>
      <c r="G43" s="136"/>
      <c r="H43" s="136"/>
      <c r="I43" s="136"/>
      <c r="J43" s="136"/>
      <c r="K43" s="136"/>
    </row>
    <row r="44" spans="3:13" ht="14.4" customHeight="1">
      <c r="D44" s="136" t="s">
        <v>276</v>
      </c>
      <c r="E44" s="136"/>
      <c r="F44" s="136"/>
      <c r="G44" s="136"/>
      <c r="H44" s="136"/>
      <c r="I44" s="136"/>
      <c r="J44" s="136"/>
      <c r="K44" s="136"/>
      <c r="M44" s="73" t="s">
        <v>104</v>
      </c>
    </row>
    <row r="45" spans="3:13" ht="14.4" customHeight="1">
      <c r="D45" s="136" t="s">
        <v>263</v>
      </c>
      <c r="E45" s="136"/>
      <c r="F45" s="136"/>
      <c r="G45" s="136"/>
      <c r="H45" s="136"/>
      <c r="I45" s="136"/>
      <c r="J45" s="136"/>
      <c r="K45" s="136"/>
      <c r="M45" s="73" t="s">
        <v>104</v>
      </c>
    </row>
    <row r="46" spans="3:13" ht="14.4" customHeight="1">
      <c r="D46" s="136" t="s">
        <v>262</v>
      </c>
      <c r="E46" s="136"/>
      <c r="F46" s="136"/>
      <c r="G46" s="136"/>
      <c r="H46" s="136"/>
      <c r="I46" s="136"/>
      <c r="J46" s="136"/>
      <c r="K46" s="136"/>
      <c r="M46" s="73" t="s">
        <v>104</v>
      </c>
    </row>
    <row r="47" spans="3:13">
      <c r="C47" s="61" t="s">
        <v>253</v>
      </c>
      <c r="D47" s="136" t="s">
        <v>254</v>
      </c>
      <c r="E47" s="136"/>
      <c r="F47" s="136"/>
      <c r="G47" s="136"/>
      <c r="H47" s="136"/>
      <c r="I47" s="136"/>
      <c r="J47" s="136"/>
      <c r="K47" s="136"/>
      <c r="L47" s="62"/>
      <c r="M47" s="73" t="s">
        <v>104</v>
      </c>
    </row>
    <row r="48" spans="3:13" ht="44.4" customHeight="1">
      <c r="K48" s="63" t="s">
        <v>127</v>
      </c>
      <c r="L48" s="144" t="s">
        <v>175</v>
      </c>
      <c r="M48" s="144"/>
    </row>
    <row r="49" spans="3:13" ht="14.4" customHeight="1" thickBot="1"/>
    <row r="50" spans="3:13" ht="30" customHeight="1" thickBot="1">
      <c r="C50" s="137" t="s">
        <v>89</v>
      </c>
      <c r="D50" s="138"/>
      <c r="E50" s="138"/>
      <c r="F50" s="138"/>
      <c r="G50" s="138"/>
      <c r="H50" s="138"/>
      <c r="I50" s="138"/>
      <c r="J50" s="138"/>
      <c r="K50" s="138"/>
      <c r="L50" s="138"/>
      <c r="M50" s="139"/>
    </row>
    <row r="52" spans="3:13">
      <c r="D52" s="136" t="s">
        <v>117</v>
      </c>
      <c r="E52" s="136"/>
      <c r="F52" s="136"/>
      <c r="G52" s="136"/>
      <c r="H52" s="136"/>
      <c r="I52" s="136"/>
      <c r="J52" s="136"/>
      <c r="K52" s="136"/>
      <c r="L52" s="62"/>
      <c r="M52" s="70" t="s">
        <v>45</v>
      </c>
    </row>
    <row r="53" spans="3:13" ht="30.6" customHeight="1">
      <c r="D53" s="136" t="s">
        <v>118</v>
      </c>
      <c r="E53" s="136"/>
      <c r="F53" s="136"/>
      <c r="G53" s="136"/>
      <c r="H53" s="136"/>
      <c r="I53" s="136"/>
      <c r="J53" s="136"/>
      <c r="K53" s="136"/>
      <c r="L53" s="62"/>
      <c r="M53" s="70" t="s">
        <v>46</v>
      </c>
    </row>
    <row r="54" spans="3:13" ht="27.6" customHeight="1">
      <c r="D54" s="136" t="s">
        <v>232</v>
      </c>
      <c r="E54" s="136"/>
      <c r="F54" s="136"/>
      <c r="G54" s="136"/>
      <c r="H54" s="136"/>
      <c r="I54" s="136"/>
      <c r="J54" s="136"/>
      <c r="K54" s="136"/>
      <c r="L54" s="62"/>
      <c r="M54" s="70" t="s">
        <v>47</v>
      </c>
    </row>
  </sheetData>
  <sheetProtection password="C1EC" sheet="1" objects="1" scenarios="1"/>
  <mergeCells count="37">
    <mergeCell ref="D54:K54"/>
    <mergeCell ref="C50:M50"/>
    <mergeCell ref="D52:K52"/>
    <mergeCell ref="L48:M48"/>
    <mergeCell ref="D35:K35"/>
    <mergeCell ref="D36:K36"/>
    <mergeCell ref="D37:K37"/>
    <mergeCell ref="D38:K38"/>
    <mergeCell ref="D53:K53"/>
    <mergeCell ref="C41:M41"/>
    <mergeCell ref="D47:K47"/>
    <mergeCell ref="D43:K43"/>
    <mergeCell ref="L39:M39"/>
    <mergeCell ref="D44:K44"/>
    <mergeCell ref="D45:K45"/>
    <mergeCell ref="D46:K46"/>
    <mergeCell ref="D24:K24"/>
    <mergeCell ref="D25:K25"/>
    <mergeCell ref="D33:K33"/>
    <mergeCell ref="D15:K15"/>
    <mergeCell ref="C17:M17"/>
    <mergeCell ref="D19:K19"/>
    <mergeCell ref="D20:K20"/>
    <mergeCell ref="D21:K21"/>
    <mergeCell ref="D32:K32"/>
    <mergeCell ref="D28:K28"/>
    <mergeCell ref="D29:K29"/>
    <mergeCell ref="D27:K27"/>
    <mergeCell ref="D31:K31"/>
    <mergeCell ref="C5:M5"/>
    <mergeCell ref="D8:K8"/>
    <mergeCell ref="D9:K9"/>
    <mergeCell ref="D7:K7"/>
    <mergeCell ref="D23:K23"/>
    <mergeCell ref="C11:M11"/>
    <mergeCell ref="D13:K13"/>
    <mergeCell ref="D14:K14"/>
  </mergeCells>
  <dataValidations count="1">
    <dataValidation type="list" allowBlank="1" showInputMessage="1" showErrorMessage="1" errorTitle="Dato inválido" error="Por favor seleccione Sí o No" sqref="U8 U5:U6">
      <formula1>"Sí,No"</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B1:Q20"/>
  <sheetViews>
    <sheetView showGridLines="0" zoomScale="70" zoomScaleNormal="70" workbookViewId="0">
      <selection activeCell="B2" sqref="B2:Q2"/>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6384" width="11.5546875" style="61"/>
  </cols>
  <sheetData>
    <row r="1" spans="2:17" ht="15" thickBot="1"/>
    <row r="2" spans="2:17" ht="18.600000000000001" thickBot="1">
      <c r="B2" s="30" t="str">
        <f>'Panel Control MTU'!B141</f>
        <v>MTU.4.1</v>
      </c>
      <c r="C2" s="93" t="str">
        <f>'Panel Control MTU'!C141</f>
        <v>Evaluación y gestión de riesgos</v>
      </c>
      <c r="D2" s="93"/>
      <c r="E2" s="93"/>
      <c r="F2" s="93"/>
      <c r="G2" s="93"/>
      <c r="H2" s="93"/>
      <c r="I2" s="93"/>
      <c r="J2" s="93"/>
      <c r="K2" s="93"/>
      <c r="L2" s="93"/>
      <c r="M2" s="93"/>
      <c r="N2" s="93"/>
      <c r="O2" s="93"/>
      <c r="P2" s="93"/>
      <c r="Q2" s="94"/>
    </row>
    <row r="3" spans="2:17" ht="15" thickBot="1">
      <c r="B3" s="68"/>
      <c r="C3" s="68"/>
      <c r="D3" s="68"/>
      <c r="E3" s="68"/>
      <c r="F3" s="68"/>
    </row>
    <row r="4" spans="2:17" ht="15" customHeight="1" thickBot="1">
      <c r="C4" s="137" t="s">
        <v>70</v>
      </c>
      <c r="D4" s="138"/>
      <c r="E4" s="138"/>
      <c r="F4" s="138"/>
      <c r="G4" s="138"/>
      <c r="H4" s="138"/>
      <c r="I4" s="138"/>
      <c r="J4" s="138"/>
      <c r="K4" s="138"/>
      <c r="L4" s="138"/>
      <c r="M4" s="139"/>
    </row>
    <row r="6" spans="2:17" ht="22.2" customHeight="1">
      <c r="D6" s="136" t="s">
        <v>297</v>
      </c>
      <c r="E6" s="136"/>
      <c r="F6" s="136"/>
      <c r="G6" s="136"/>
      <c r="H6" s="136"/>
      <c r="I6" s="136"/>
      <c r="J6" s="136"/>
      <c r="K6" s="136"/>
      <c r="L6" s="62"/>
      <c r="M6" s="70" t="s">
        <v>45</v>
      </c>
    </row>
    <row r="7" spans="2:17" ht="27.6" customHeight="1">
      <c r="D7" s="136" t="s">
        <v>298</v>
      </c>
      <c r="E7" s="136"/>
      <c r="F7" s="136"/>
      <c r="G7" s="136"/>
      <c r="H7" s="136"/>
      <c r="I7" s="136"/>
      <c r="J7" s="136"/>
      <c r="K7" s="136"/>
      <c r="L7" s="62"/>
      <c r="M7" s="70" t="s">
        <v>46</v>
      </c>
    </row>
    <row r="8" spans="2:17" ht="28.8" customHeight="1">
      <c r="D8" s="136" t="s">
        <v>299</v>
      </c>
      <c r="E8" s="136"/>
      <c r="F8" s="136"/>
      <c r="G8" s="136"/>
      <c r="H8" s="136"/>
      <c r="I8" s="136"/>
      <c r="J8" s="136"/>
      <c r="K8" s="136"/>
      <c r="L8" s="62"/>
      <c r="M8" s="70" t="s">
        <v>47</v>
      </c>
    </row>
    <row r="9" spans="2:17" ht="15" thickBot="1">
      <c r="B9" s="68"/>
      <c r="C9" s="68"/>
      <c r="D9" s="68"/>
      <c r="E9" s="68"/>
      <c r="F9" s="68"/>
    </row>
    <row r="10" spans="2:17" ht="15" customHeight="1" thickBot="1">
      <c r="B10" s="68"/>
      <c r="C10" s="137" t="s">
        <v>71</v>
      </c>
      <c r="D10" s="138"/>
      <c r="E10" s="138"/>
      <c r="F10" s="138"/>
      <c r="G10" s="138"/>
      <c r="H10" s="138"/>
      <c r="I10" s="138"/>
      <c r="J10" s="138"/>
      <c r="K10" s="138"/>
      <c r="L10" s="138"/>
      <c r="M10" s="139"/>
    </row>
    <row r="11" spans="2:17" ht="15" customHeight="1">
      <c r="B11" s="68"/>
      <c r="C11" s="71"/>
      <c r="D11" s="71"/>
      <c r="E11" s="71"/>
      <c r="F11" s="71"/>
      <c r="G11" s="71"/>
      <c r="H11" s="71"/>
      <c r="I11" s="71"/>
      <c r="J11" s="71"/>
      <c r="K11" s="71"/>
      <c r="L11" s="71"/>
      <c r="M11" s="71"/>
    </row>
    <row r="12" spans="2:17" ht="14.4" customHeight="1">
      <c r="B12" s="68"/>
      <c r="C12" s="71"/>
      <c r="D12" s="146" t="s">
        <v>280</v>
      </c>
      <c r="E12" s="146"/>
      <c r="F12" s="146"/>
      <c r="G12" s="146"/>
      <c r="H12" s="146"/>
      <c r="I12" s="146"/>
      <c r="J12" s="146"/>
      <c r="K12" s="146"/>
      <c r="L12" s="71"/>
      <c r="M12" s="70" t="s">
        <v>45</v>
      </c>
    </row>
    <row r="13" spans="2:17" ht="30.6" customHeight="1">
      <c r="B13" s="68"/>
      <c r="D13" s="146" t="s">
        <v>281</v>
      </c>
      <c r="E13" s="146"/>
      <c r="F13" s="146"/>
      <c r="G13" s="146"/>
      <c r="H13" s="146"/>
      <c r="I13" s="146"/>
      <c r="J13" s="146"/>
      <c r="K13" s="146"/>
      <c r="L13" s="64"/>
      <c r="M13" s="70" t="s">
        <v>46</v>
      </c>
    </row>
    <row r="14" spans="2:17" ht="37.200000000000003" customHeight="1">
      <c r="B14" s="68"/>
      <c r="C14" s="68"/>
      <c r="D14" s="146" t="s">
        <v>288</v>
      </c>
      <c r="E14" s="146"/>
      <c r="F14" s="146"/>
      <c r="G14" s="146"/>
      <c r="H14" s="146"/>
      <c r="I14" s="146"/>
      <c r="J14" s="146"/>
      <c r="K14" s="146"/>
      <c r="L14" s="64"/>
      <c r="M14" s="70" t="s">
        <v>47</v>
      </c>
    </row>
    <row r="15" spans="2:17" ht="15" thickBot="1">
      <c r="D15" s="62"/>
      <c r="E15" s="62"/>
      <c r="F15" s="62"/>
      <c r="G15" s="62"/>
      <c r="H15" s="62"/>
      <c r="I15" s="62"/>
      <c r="J15" s="62"/>
      <c r="K15" s="62"/>
      <c r="L15" s="62"/>
      <c r="M15" s="70"/>
    </row>
    <row r="16" spans="2:17" ht="15" customHeight="1" thickBot="1">
      <c r="C16" s="137" t="s">
        <v>91</v>
      </c>
      <c r="D16" s="138"/>
      <c r="E16" s="138"/>
      <c r="F16" s="138"/>
      <c r="G16" s="138"/>
      <c r="H16" s="138"/>
      <c r="I16" s="138"/>
      <c r="J16" s="138"/>
      <c r="K16" s="138"/>
      <c r="L16" s="138"/>
      <c r="M16" s="139"/>
    </row>
    <row r="18" spans="4:13">
      <c r="D18" s="136" t="s">
        <v>305</v>
      </c>
      <c r="E18" s="136"/>
      <c r="F18" s="136"/>
      <c r="G18" s="136"/>
      <c r="H18" s="136"/>
      <c r="I18" s="136"/>
      <c r="J18" s="136"/>
      <c r="K18" s="136"/>
      <c r="L18" s="62"/>
      <c r="M18" s="70" t="s">
        <v>45</v>
      </c>
    </row>
    <row r="19" spans="4:13">
      <c r="D19" s="136" t="s">
        <v>306</v>
      </c>
      <c r="E19" s="136"/>
      <c r="F19" s="136"/>
      <c r="G19" s="136"/>
      <c r="H19" s="136"/>
      <c r="I19" s="136"/>
      <c r="J19" s="136"/>
      <c r="K19" s="136"/>
      <c r="L19" s="62"/>
      <c r="M19" s="70" t="s">
        <v>46</v>
      </c>
    </row>
    <row r="20" spans="4:13" ht="30" customHeight="1">
      <c r="D20" s="136" t="s">
        <v>307</v>
      </c>
      <c r="E20" s="136"/>
      <c r="F20" s="136"/>
      <c r="G20" s="136"/>
      <c r="H20" s="136"/>
      <c r="I20" s="136"/>
      <c r="J20" s="136"/>
      <c r="K20" s="136"/>
      <c r="L20" s="62"/>
      <c r="M20" s="70" t="s">
        <v>47</v>
      </c>
    </row>
  </sheetData>
  <sheetProtection password="C1EC" sheet="1" objects="1" scenarios="1"/>
  <mergeCells count="12">
    <mergeCell ref="D20:K20"/>
    <mergeCell ref="D6:K6"/>
    <mergeCell ref="C4:M4"/>
    <mergeCell ref="D18:K18"/>
    <mergeCell ref="D19:K19"/>
    <mergeCell ref="D7:K7"/>
    <mergeCell ref="D8:K8"/>
    <mergeCell ref="C16:M16"/>
    <mergeCell ref="C10:M10"/>
    <mergeCell ref="D12:K12"/>
    <mergeCell ref="D13:K13"/>
    <mergeCell ref="D14:K14"/>
  </mergeCells>
  <dataValidations disablePrompts="1" count="1">
    <dataValidation type="list" allowBlank="1" showInputMessage="1" showErrorMessage="1" errorTitle="Dato inválido" error="Por favor seleccione Sí o No" sqref="R10:R11 R13">
      <formula1>"Sí,No"</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B1:Q27"/>
  <sheetViews>
    <sheetView showGridLines="0" zoomScale="70" zoomScaleNormal="70" workbookViewId="0">
      <selection activeCell="P27" sqref="P27"/>
    </sheetView>
  </sheetViews>
  <sheetFormatPr baseColWidth="10" defaultRowHeight="14.4"/>
  <cols>
    <col min="1" max="2" width="11.5546875" style="61"/>
    <col min="3" max="3" width="16" style="61" customWidth="1"/>
    <col min="4" max="4" width="10" style="61" customWidth="1"/>
    <col min="5" max="5" width="8.109375" style="61" customWidth="1"/>
    <col min="6" max="6" width="31.44140625" style="61" customWidth="1"/>
    <col min="7" max="9" width="11.5546875" style="61"/>
    <col min="10" max="10" width="14.88671875" style="61" customWidth="1"/>
    <col min="11" max="11" width="14" style="61" customWidth="1"/>
    <col min="12" max="15" width="11.5546875" style="61"/>
    <col min="16" max="16" width="40.77734375" style="61" customWidth="1"/>
    <col min="17" max="16384" width="11.5546875" style="61"/>
  </cols>
  <sheetData>
    <row r="1" spans="2:17" ht="15" thickBot="1"/>
    <row r="2" spans="2:17" ht="18.600000000000001" thickBot="1">
      <c r="B2" s="30" t="str">
        <f>'Panel Control MTU'!B153</f>
        <v>MTU.4.2</v>
      </c>
      <c r="C2" s="29" t="str">
        <f>'Panel Control MTU'!C153</f>
        <v>Adaptación y recuperación de la vinculación del sistema urbano al ciclo del agua</v>
      </c>
      <c r="D2" s="24"/>
      <c r="E2" s="24"/>
      <c r="F2" s="28"/>
      <c r="G2" s="27"/>
      <c r="H2" s="27"/>
      <c r="I2" s="27"/>
      <c r="J2" s="27"/>
      <c r="K2" s="27"/>
      <c r="L2" s="27"/>
      <c r="M2" s="27"/>
      <c r="N2" s="27"/>
      <c r="O2" s="27"/>
      <c r="P2" s="27"/>
      <c r="Q2" s="26"/>
    </row>
    <row r="3" spans="2:17">
      <c r="B3" s="68"/>
      <c r="C3" s="68"/>
      <c r="D3" s="68"/>
      <c r="E3" s="68"/>
      <c r="F3" s="68"/>
    </row>
    <row r="4" spans="2:17" ht="15" thickBot="1">
      <c r="B4" s="68"/>
      <c r="C4" s="68"/>
      <c r="D4" s="68"/>
      <c r="E4" s="68"/>
      <c r="F4" s="68"/>
    </row>
    <row r="5" spans="2:17" ht="15" customHeight="1" thickBot="1">
      <c r="B5" s="68"/>
      <c r="C5" s="137" t="s">
        <v>94</v>
      </c>
      <c r="D5" s="138"/>
      <c r="E5" s="138"/>
      <c r="F5" s="138"/>
      <c r="G5" s="138"/>
      <c r="H5" s="138"/>
      <c r="I5" s="138"/>
      <c r="J5" s="138"/>
      <c r="K5" s="138"/>
      <c r="L5" s="138"/>
      <c r="M5" s="139"/>
    </row>
    <row r="6" spans="2:17" ht="15" customHeight="1">
      <c r="B6" s="68"/>
      <c r="C6" s="65"/>
      <c r="D6" s="71"/>
      <c r="E6" s="71"/>
      <c r="F6" s="71"/>
      <c r="G6" s="71"/>
      <c r="H6" s="71"/>
      <c r="I6" s="71"/>
      <c r="J6" s="71"/>
      <c r="K6" s="71"/>
      <c r="L6" s="71"/>
      <c r="M6" s="71"/>
    </row>
    <row r="7" spans="2:17" ht="14.4" customHeight="1">
      <c r="B7" s="68"/>
      <c r="C7" s="62"/>
      <c r="D7" s="146" t="s">
        <v>284</v>
      </c>
      <c r="E7" s="146"/>
      <c r="F7" s="146"/>
      <c r="G7" s="146"/>
      <c r="H7" s="146"/>
      <c r="I7" s="146"/>
      <c r="J7" s="146"/>
      <c r="K7" s="146"/>
      <c r="L7" s="71"/>
      <c r="M7" s="70" t="s">
        <v>45</v>
      </c>
    </row>
    <row r="8" spans="2:17" ht="14.4" customHeight="1">
      <c r="B8" s="68"/>
      <c r="C8" s="71"/>
      <c r="D8" s="146" t="s">
        <v>285</v>
      </c>
      <c r="E8" s="146"/>
      <c r="F8" s="146"/>
      <c r="G8" s="146"/>
      <c r="H8" s="146"/>
      <c r="I8" s="146"/>
      <c r="J8" s="146"/>
      <c r="K8" s="146"/>
      <c r="L8" s="71"/>
      <c r="M8" s="70" t="s">
        <v>46</v>
      </c>
    </row>
    <row r="9" spans="2:17" ht="29.4" customHeight="1">
      <c r="B9" s="68"/>
      <c r="C9" s="71"/>
      <c r="D9" s="146" t="s">
        <v>286</v>
      </c>
      <c r="E9" s="146"/>
      <c r="F9" s="146"/>
      <c r="G9" s="146"/>
      <c r="H9" s="146"/>
      <c r="I9" s="146"/>
      <c r="J9" s="146"/>
      <c r="K9" s="146"/>
      <c r="L9" s="71"/>
      <c r="M9" s="70" t="s">
        <v>47</v>
      </c>
    </row>
    <row r="10" spans="2:17" ht="14.4" customHeight="1" thickBot="1">
      <c r="B10" s="68"/>
      <c r="C10" s="71"/>
      <c r="D10" s="64"/>
      <c r="E10" s="64"/>
      <c r="F10" s="64"/>
      <c r="G10" s="64"/>
      <c r="H10" s="64"/>
      <c r="I10" s="64"/>
      <c r="J10" s="64"/>
      <c r="K10" s="64"/>
      <c r="L10" s="71"/>
      <c r="M10" s="70"/>
    </row>
    <row r="11" spans="2:17" ht="15" customHeight="1" thickBot="1">
      <c r="C11" s="137" t="s">
        <v>95</v>
      </c>
      <c r="D11" s="138"/>
      <c r="E11" s="138"/>
      <c r="F11" s="138"/>
      <c r="G11" s="138"/>
      <c r="H11" s="138"/>
      <c r="I11" s="138"/>
      <c r="J11" s="138"/>
      <c r="K11" s="138"/>
      <c r="L11" s="138"/>
      <c r="M11" s="139"/>
    </row>
    <row r="13" spans="2:17" ht="31.8" customHeight="1">
      <c r="D13" s="136" t="s">
        <v>117</v>
      </c>
      <c r="E13" s="136"/>
      <c r="F13" s="136"/>
      <c r="G13" s="136"/>
      <c r="H13" s="136"/>
      <c r="I13" s="136"/>
      <c r="J13" s="136"/>
      <c r="K13" s="136"/>
      <c r="L13" s="62"/>
      <c r="M13" s="70" t="s">
        <v>45</v>
      </c>
    </row>
    <row r="14" spans="2:17" ht="27.6" customHeight="1">
      <c r="D14" s="136" t="s">
        <v>118</v>
      </c>
      <c r="E14" s="136"/>
      <c r="F14" s="136"/>
      <c r="G14" s="136"/>
      <c r="H14" s="136"/>
      <c r="I14" s="136"/>
      <c r="J14" s="136"/>
      <c r="K14" s="136"/>
      <c r="L14" s="62"/>
      <c r="M14" s="70" t="s">
        <v>46</v>
      </c>
    </row>
    <row r="15" spans="2:17" ht="28.8" customHeight="1">
      <c r="D15" s="136" t="s">
        <v>232</v>
      </c>
      <c r="E15" s="136"/>
      <c r="F15" s="136"/>
      <c r="G15" s="136"/>
      <c r="H15" s="136"/>
      <c r="I15" s="136"/>
      <c r="J15" s="136"/>
      <c r="K15" s="136"/>
      <c r="L15" s="62"/>
      <c r="M15" s="70" t="s">
        <v>47</v>
      </c>
    </row>
    <row r="16" spans="2:17" ht="15" thickBot="1">
      <c r="D16" s="62"/>
      <c r="E16" s="62"/>
      <c r="F16" s="62"/>
      <c r="G16" s="62"/>
      <c r="H16" s="62"/>
      <c r="I16" s="62"/>
      <c r="J16" s="62"/>
      <c r="K16" s="62"/>
      <c r="L16" s="62"/>
      <c r="M16" s="70"/>
    </row>
    <row r="17" spans="3:13" ht="15" customHeight="1" thickBot="1">
      <c r="C17" s="137" t="s">
        <v>72</v>
      </c>
      <c r="D17" s="138"/>
      <c r="E17" s="138"/>
      <c r="F17" s="138"/>
      <c r="G17" s="138"/>
      <c r="H17" s="138"/>
      <c r="I17" s="138"/>
      <c r="J17" s="138"/>
      <c r="K17" s="138"/>
      <c r="L17" s="138"/>
      <c r="M17" s="139"/>
    </row>
    <row r="19" spans="3:13" ht="32.4" customHeight="1">
      <c r="D19" s="136" t="s">
        <v>117</v>
      </c>
      <c r="E19" s="136"/>
      <c r="F19" s="136"/>
      <c r="G19" s="136"/>
      <c r="H19" s="136"/>
      <c r="I19" s="136"/>
      <c r="J19" s="136"/>
      <c r="K19" s="136"/>
      <c r="L19" s="62"/>
      <c r="M19" s="70" t="s">
        <v>45</v>
      </c>
    </row>
    <row r="20" spans="3:13" ht="33" customHeight="1">
      <c r="D20" s="136" t="s">
        <v>118</v>
      </c>
      <c r="E20" s="136"/>
      <c r="F20" s="136"/>
      <c r="G20" s="136"/>
      <c r="H20" s="136"/>
      <c r="I20" s="136"/>
      <c r="J20" s="136"/>
      <c r="K20" s="136"/>
      <c r="L20" s="62"/>
      <c r="M20" s="70" t="s">
        <v>46</v>
      </c>
    </row>
    <row r="21" spans="3:13" ht="30" customHeight="1">
      <c r="D21" s="136" t="s">
        <v>232</v>
      </c>
      <c r="E21" s="136"/>
      <c r="F21" s="136"/>
      <c r="G21" s="136"/>
      <c r="H21" s="136"/>
      <c r="I21" s="136"/>
      <c r="J21" s="136"/>
      <c r="K21" s="136"/>
      <c r="L21" s="62"/>
      <c r="M21" s="70" t="s">
        <v>47</v>
      </c>
    </row>
    <row r="22" spans="3:13" ht="15" thickBot="1"/>
    <row r="23" spans="3:13" ht="15" thickBot="1">
      <c r="C23" s="137" t="s">
        <v>93</v>
      </c>
      <c r="D23" s="138"/>
      <c r="E23" s="138"/>
      <c r="F23" s="138"/>
      <c r="G23" s="138"/>
      <c r="H23" s="138"/>
      <c r="I23" s="138"/>
      <c r="J23" s="138"/>
      <c r="K23" s="138"/>
      <c r="L23" s="138"/>
      <c r="M23" s="139"/>
    </row>
    <row r="25" spans="3:13" ht="28.8" customHeight="1">
      <c r="D25" s="136" t="s">
        <v>117</v>
      </c>
      <c r="E25" s="136"/>
      <c r="F25" s="136"/>
      <c r="G25" s="136"/>
      <c r="H25" s="136"/>
      <c r="I25" s="136"/>
      <c r="J25" s="136"/>
      <c r="K25" s="136"/>
      <c r="L25" s="62"/>
      <c r="M25" s="70" t="s">
        <v>45</v>
      </c>
    </row>
    <row r="26" spans="3:13" ht="27.6" customHeight="1">
      <c r="D26" s="136" t="s">
        <v>118</v>
      </c>
      <c r="E26" s="136"/>
      <c r="F26" s="136"/>
      <c r="G26" s="136"/>
      <c r="H26" s="136"/>
      <c r="I26" s="136"/>
      <c r="J26" s="136"/>
      <c r="K26" s="136"/>
      <c r="L26" s="62"/>
      <c r="M26" s="70" t="s">
        <v>46</v>
      </c>
    </row>
    <row r="27" spans="3:13" ht="34.200000000000003" customHeight="1">
      <c r="D27" s="136" t="s">
        <v>232</v>
      </c>
      <c r="E27" s="136"/>
      <c r="F27" s="136"/>
      <c r="G27" s="136"/>
      <c r="H27" s="136"/>
      <c r="I27" s="136"/>
      <c r="J27" s="136"/>
      <c r="K27" s="136"/>
      <c r="L27" s="62"/>
      <c r="M27" s="70" t="s">
        <v>47</v>
      </c>
    </row>
  </sheetData>
  <sheetProtection password="C1EC" sheet="1" objects="1" scenarios="1"/>
  <mergeCells count="16">
    <mergeCell ref="C23:M23"/>
    <mergeCell ref="D25:K25"/>
    <mergeCell ref="D26:K26"/>
    <mergeCell ref="D27:K27"/>
    <mergeCell ref="D9:K9"/>
    <mergeCell ref="D14:K14"/>
    <mergeCell ref="D15:K15"/>
    <mergeCell ref="C17:M17"/>
    <mergeCell ref="D19:K19"/>
    <mergeCell ref="D20:K20"/>
    <mergeCell ref="D21:K21"/>
    <mergeCell ref="C5:M5"/>
    <mergeCell ref="D7:K7"/>
    <mergeCell ref="C11:M11"/>
    <mergeCell ref="D13:K13"/>
    <mergeCell ref="D8:K8"/>
  </mergeCells>
  <dataValidations count="1">
    <dataValidation type="list" allowBlank="1" showInputMessage="1" showErrorMessage="1" errorTitle="Dato inválido" error="Por favor seleccione Sí o No" sqref="U5:U6">
      <formula1>"Sí,No"</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TABLA_MTU-cambiar nombres aqui</vt:lpstr>
      <vt:lpstr>Tabla Resultados MTU</vt:lpstr>
      <vt:lpstr>Panel Control MTU</vt:lpstr>
      <vt:lpstr>MTU 1.1</vt:lpstr>
      <vt:lpstr>MTU 1.2</vt:lpstr>
      <vt:lpstr>MTU 1.3</vt:lpstr>
      <vt:lpstr>MTU 2.1</vt:lpstr>
      <vt:lpstr>MTU 2.2</vt:lpstr>
      <vt:lpstr>MTU 2.3</vt:lpstr>
      <vt:lpstr>MTU 3.1</vt:lpstr>
      <vt:lpstr>MTU 3.2</vt:lpstr>
      <vt:lpstr>MTU 3.3</vt:lpstr>
      <vt:lpstr>MTU 3.4</vt:lpstr>
      <vt:lpstr>MTU 4.1</vt:lpstr>
      <vt:lpstr>MTU 4.2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dcterms:created xsi:type="dcterms:W3CDTF">2023-11-29T13:27:06Z</dcterms:created>
  <dcterms:modified xsi:type="dcterms:W3CDTF">2023-12-15T01:21:02Z</dcterms:modified>
</cp:coreProperties>
</file>