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22116" windowHeight="9288" tabRatio="918"/>
  </bookViews>
  <sheets>
    <sheet name="Tabla Resultados TPB" sheetId="35" r:id="rId1"/>
    <sheet name="Panel Control TPB" sheetId="37" r:id="rId2"/>
    <sheet name="TPB 1.1" sheetId="28" r:id="rId3"/>
    <sheet name="TPB 1.2" sheetId="29" r:id="rId4"/>
    <sheet name="TPB 2.1" sheetId="31" r:id="rId5"/>
    <sheet name="TPB 1.3" sheetId="30" r:id="rId6"/>
    <sheet name="TPB 3.1" sheetId="32" r:id="rId7"/>
    <sheet name="TPB 4.1" sheetId="33" r:id="rId8"/>
    <sheet name="TPB 4.2" sheetId="34" r:id="rId9"/>
  </sheets>
  <definedNames>
    <definedName name="_Toc149554731" localSheetId="2">'TPB 1.1'!$D$7</definedName>
  </definedNames>
  <calcPr calcId="124519"/>
</workbook>
</file>

<file path=xl/calcChain.xml><?xml version="1.0" encoding="utf-8"?>
<calcChain xmlns="http://schemas.openxmlformats.org/spreadsheetml/2006/main">
  <c r="H6" i="37"/>
  <c r="I6"/>
  <c r="G8"/>
  <c r="H8"/>
  <c r="I8"/>
  <c r="G10"/>
  <c r="H10"/>
  <c r="I10"/>
  <c r="G12"/>
  <c r="H12"/>
  <c r="I12"/>
  <c r="H22"/>
  <c r="I22"/>
  <c r="G24"/>
  <c r="H24"/>
  <c r="I24"/>
  <c r="G26"/>
  <c r="H26"/>
  <c r="I26"/>
  <c r="C81" l="1"/>
  <c r="C70"/>
  <c r="C58"/>
  <c r="C44"/>
  <c r="C32"/>
  <c r="C18"/>
  <c r="C2"/>
  <c r="E85" l="1"/>
  <c r="E84"/>
  <c r="E76"/>
  <c r="E75"/>
  <c r="E74"/>
  <c r="E73"/>
  <c r="C67"/>
  <c r="I66"/>
  <c r="H66"/>
  <c r="G66"/>
  <c r="E66"/>
  <c r="E65"/>
  <c r="I64"/>
  <c r="H64"/>
  <c r="G64"/>
  <c r="E64"/>
  <c r="E63"/>
  <c r="I62"/>
  <c r="K63" s="1"/>
  <c r="H62"/>
  <c r="G62"/>
  <c r="E62"/>
  <c r="E61"/>
  <c r="I60"/>
  <c r="H60"/>
  <c r="G60"/>
  <c r="K61" s="1"/>
  <c r="C55"/>
  <c r="I54"/>
  <c r="H54"/>
  <c r="G54"/>
  <c r="E54"/>
  <c r="E53"/>
  <c r="I52"/>
  <c r="H52"/>
  <c r="G52"/>
  <c r="E52"/>
  <c r="E51"/>
  <c r="I50"/>
  <c r="H50"/>
  <c r="G50"/>
  <c r="E50"/>
  <c r="E49"/>
  <c r="I48"/>
  <c r="H48"/>
  <c r="G48"/>
  <c r="E48"/>
  <c r="E47"/>
  <c r="I46"/>
  <c r="H46"/>
  <c r="G46"/>
  <c r="C41"/>
  <c r="I40"/>
  <c r="H40"/>
  <c r="G40"/>
  <c r="E40"/>
  <c r="E39"/>
  <c r="I38"/>
  <c r="K39" s="1"/>
  <c r="H38"/>
  <c r="G38"/>
  <c r="E38"/>
  <c r="E37"/>
  <c r="I36"/>
  <c r="H36"/>
  <c r="G36"/>
  <c r="E36"/>
  <c r="E35"/>
  <c r="I34"/>
  <c r="H34"/>
  <c r="G34"/>
  <c r="C29"/>
  <c r="I28"/>
  <c r="H28"/>
  <c r="G28"/>
  <c r="E27"/>
  <c r="K27"/>
  <c r="E25"/>
  <c r="K25"/>
  <c r="E23"/>
  <c r="K23"/>
  <c r="G22"/>
  <c r="E21"/>
  <c r="I20"/>
  <c r="H20"/>
  <c r="G20"/>
  <c r="C15"/>
  <c r="I14"/>
  <c r="H14"/>
  <c r="G14"/>
  <c r="E13"/>
  <c r="K13"/>
  <c r="E11"/>
  <c r="K11"/>
  <c r="E9"/>
  <c r="K9"/>
  <c r="E7"/>
  <c r="K7"/>
  <c r="G6"/>
  <c r="E5"/>
  <c r="I4"/>
  <c r="H4"/>
  <c r="G4"/>
  <c r="K35" l="1"/>
  <c r="L35" s="1"/>
  <c r="K5"/>
  <c r="L5" s="1"/>
  <c r="K37"/>
  <c r="L37" s="1"/>
  <c r="K65"/>
  <c r="L65" s="1"/>
  <c r="K21"/>
  <c r="L21" s="1"/>
  <c r="L11"/>
  <c r="K49"/>
  <c r="L49" s="1"/>
  <c r="L39"/>
  <c r="K51"/>
  <c r="L51" s="1"/>
  <c r="K47"/>
  <c r="L47" s="1"/>
  <c r="K53"/>
  <c r="L53" s="1"/>
  <c r="L13"/>
  <c r="L61"/>
  <c r="L63"/>
  <c r="L27"/>
  <c r="L9"/>
  <c r="L23"/>
  <c r="L7"/>
  <c r="L25"/>
  <c r="H74"/>
  <c r="I74"/>
  <c r="G74"/>
  <c r="K75" l="1"/>
  <c r="L75" s="1"/>
  <c r="M39"/>
  <c r="I5" i="35" s="1"/>
  <c r="M13" i="37"/>
  <c r="I3" i="35" s="1"/>
  <c r="M27" i="37"/>
  <c r="I4" i="35" s="1"/>
  <c r="M65" i="37"/>
  <c r="I7" i="35" s="1"/>
  <c r="M53" i="37"/>
  <c r="I6" i="35" s="1"/>
  <c r="H72" i="37"/>
  <c r="I72"/>
  <c r="K73" s="1"/>
  <c r="L73" s="1"/>
  <c r="C77"/>
  <c r="G72"/>
  <c r="H76"/>
  <c r="I76"/>
  <c r="G76"/>
  <c r="C86"/>
  <c r="G83"/>
  <c r="K84" s="1"/>
  <c r="L84" s="1"/>
  <c r="M84" s="1"/>
  <c r="I9" i="35" s="1"/>
  <c r="H83" i="37"/>
  <c r="I83"/>
  <c r="G85"/>
  <c r="H85"/>
  <c r="I85"/>
  <c r="B82"/>
  <c r="A82"/>
  <c r="B71"/>
  <c r="A71"/>
  <c r="B59"/>
  <c r="A59"/>
  <c r="B45"/>
  <c r="A45"/>
  <c r="B33"/>
  <c r="A33"/>
  <c r="B19"/>
  <c r="A19"/>
  <c r="G3" i="35"/>
  <c r="B3" i="37"/>
  <c r="A3"/>
  <c r="M75" l="1"/>
  <c r="I8" i="35" s="1"/>
  <c r="J3" s="1"/>
</calcChain>
</file>

<file path=xl/sharedStrings.xml><?xml version="1.0" encoding="utf-8"?>
<sst xmlns="http://schemas.openxmlformats.org/spreadsheetml/2006/main" count="420" uniqueCount="194">
  <si>
    <t>EJES DE INTEGRACIÓN</t>
  </si>
  <si>
    <t>LÍNEAS DE ANÁLISIS</t>
  </si>
  <si>
    <t>CRITERIO</t>
  </si>
  <si>
    <t>Baja</t>
  </si>
  <si>
    <t>Moderada</t>
  </si>
  <si>
    <t>Sustancial</t>
  </si>
  <si>
    <t>Peso del área</t>
  </si>
  <si>
    <t>Puntuación inicial del criterio</t>
  </si>
  <si>
    <t>Porcentaje de cumplimiento</t>
  </si>
  <si>
    <t>Peso del criterio</t>
  </si>
  <si>
    <t>Peso del Criterio</t>
  </si>
  <si>
    <t>Puntuacion inicial del criterio</t>
  </si>
  <si>
    <t>Sí</t>
  </si>
  <si>
    <t>Cumplimiento</t>
  </si>
  <si>
    <t>Contribución del criterio</t>
  </si>
  <si>
    <t>Porcentaje Contribución</t>
  </si>
  <si>
    <t>Rango contribucion del criterio</t>
  </si>
  <si>
    <t xml:space="preserve">TPB.1.1 </t>
  </si>
  <si>
    <t>Continuidad y funcionalidad ecológica de la Infraestructura Verde-Azul</t>
  </si>
  <si>
    <t>¿Con la ordenación se impulsa la restauración y la permeabilidad territorial a través de los diferentes elementos de la Infraestructura Verde-Azul?</t>
  </si>
  <si>
    <t>Indicador asociado</t>
  </si>
  <si>
    <t>TPB-IND.03</t>
  </si>
  <si>
    <t>CONECTIVIDAD ECOSISTÉMICA DE LA INFRAESTRUCTURA VERDE</t>
  </si>
  <si>
    <t>La restauración y permeabilidad de la Red de IV-A únicamente se impulsa en el sistema natural.</t>
  </si>
  <si>
    <t>La restauración y permeabilidad de la Red de IV-A se impulsa en dos sistemas territoriales (natural-rural o natural-urbano).</t>
  </si>
  <si>
    <t>Se impulsa la restauración y permeabilidad de la Red de IV-A en toda la matriz territorial.</t>
  </si>
  <si>
    <t>¿Se asegura la capacidad y apoyo del mantenimiento de la Infraestructura Verde-Azul?</t>
  </si>
  <si>
    <t>TPB-IND.01</t>
  </si>
  <si>
    <t>GRADO DE NATURALIZACIÓN</t>
  </si>
  <si>
    <t>A corto plazo (menos de un año).</t>
  </si>
  <si>
    <t>A medio plazo (entre 1 a 10 años).</t>
  </si>
  <si>
    <t>Más de 10 años.</t>
  </si>
  <si>
    <t>¿Se promueve soluciones para asegurar la conectividad de las especies y de los hábitats?</t>
  </si>
  <si>
    <t>Únicamente de especies animales.</t>
  </si>
  <si>
    <t>Se favorece la continuidad de especies animales y vegetales.</t>
  </si>
  <si>
    <t>Se actúa de manera directa para la continuidad de especies animales, vegetales y dinámicas naturales de los ecosistemas.</t>
  </si>
  <si>
    <t>¿Se emplea criterios de sostenibilidad en el proceso de renaturalización?</t>
  </si>
  <si>
    <t>Es únicamente eficiente con los recursos (suelo, agua y materias primas de origen biológico).</t>
  </si>
  <si>
    <t xml:space="preserve">Además del empleo eficiente de los recursos (suelo, agua y materias primas de origen biológico), intercala en la IV algunas especies de flora autóctona. </t>
  </si>
  <si>
    <t>Además del empleo eficiente de los recursos (suelo, agua y materias primas de origen biológico),  la IV la compone predominantemente especies vegetales autóctonas.</t>
  </si>
  <si>
    <t>¿Se limita o elimina las presiones antrópicas sobre los sistemas acuáticos?</t>
  </si>
  <si>
    <t>Indicadores asociados</t>
  </si>
  <si>
    <t>TPB-IND.06</t>
  </si>
  <si>
    <t>PROPORCIÓN DE MASAS DE AGUA DE BUENA CALIDAD</t>
  </si>
  <si>
    <t>TPB-IND.07</t>
  </si>
  <si>
    <t>VERTIDOS Y CONTROL DE LA CALIDAD DEL AGUA LITORAL</t>
  </si>
  <si>
    <t>Únicamente en el agua superficial terrestre.</t>
  </si>
  <si>
    <t xml:space="preserve">En las aguas superficiales terrestres y marinas. </t>
  </si>
  <si>
    <t>En las aguas superficiales (terrestres-marinas) y en las aguas subterráneas.</t>
  </si>
  <si>
    <t>TPB.1.2</t>
  </si>
  <si>
    <t>Conservación, restauración y puesta en valor de los ecosistemas naturales frente al cambio climático</t>
  </si>
  <si>
    <t>¿Se protege y pone en valor el patrimonio natural existente?</t>
  </si>
  <si>
    <t>TPB-IND.08</t>
  </si>
  <si>
    <t>VULNERABILIDAD E IMPACTOS EN EL  SISTEMAS NATURAL</t>
  </si>
  <si>
    <t>TPB-IND.09</t>
  </si>
  <si>
    <t>GRADO DE OCUPACIÓN DE ÁREAS NATURALES VULNERABLES</t>
  </si>
  <si>
    <t>TPB-IND.13</t>
  </si>
  <si>
    <t>PROTECCIÓN DE ESPACIOS Y HÁBITATS DE INTERÉS NATURAL</t>
  </si>
  <si>
    <t>Únicamente de la Red Canaria de Espacios Naturales Protegidos.</t>
  </si>
  <si>
    <t>Se protege y pone en valor la Red Canaria de Espacios Naturales Protegidos, la Red Natura 2000 y los Hábitats de Interés Comunitarios.</t>
  </si>
  <si>
    <t>Se protege y pone en valor la Red Canaria de Espacios Naturales Protegidos, la Red Natura 2000, los Hábitats de Interés Comunitarios, las especies vulnerables y en peligro de extinción.</t>
  </si>
  <si>
    <t>¿Se apuesta por la restauración de ecosistemas?</t>
  </si>
  <si>
    <t xml:space="preserve">Se conserva únicamente los ecosistemas  existentes. </t>
  </si>
  <si>
    <t>Se conserva y restaura los ecosistemas actualmente existentes buscando reducir la presión antrópica.</t>
  </si>
  <si>
    <t>Se conserva, restaura y/o reconstruyen los ecosistemas buscando que el funcionamiento de la dinámica natural sea resiliente a los efectos del cambio climático.</t>
  </si>
  <si>
    <t>¿Se potencia los ecosistemas para la prevención de riesgos naturales?</t>
  </si>
  <si>
    <t xml:space="preserve">Menos del 40 % de la superficie con riesgo.  </t>
  </si>
  <si>
    <t>Entre el 40 al 70 % de la superficie con riesgo.</t>
  </si>
  <si>
    <t>Más del 70 % de la superficie con riesgo.</t>
  </si>
  <si>
    <t>¿Se introduce algún marco de acción vinculado a la conservación de especies y/o ecosistemas?</t>
  </si>
  <si>
    <t>Medidas de mantenimiento y restauración de especies y hábitats relacionadas con lugares Natura 2000.</t>
  </si>
  <si>
    <t xml:space="preserve">Medidas adicionales de infraestructura verde más allá de Natura 2000. </t>
  </si>
  <si>
    <t>Medidas adicionales de IV más allá de Natura 2000 y de especies o ecosistemas vulnerables al cambio climático.</t>
  </si>
  <si>
    <t>TPB.1.3</t>
  </si>
  <si>
    <t>Refuerzo e implementación de los Servicios Ecosistémicos en el territorio</t>
  </si>
  <si>
    <t>¿Se cuenta con un diagnóstico de los Servicios Ecosistémicos disponibles?</t>
  </si>
  <si>
    <t>TPB-IND.10</t>
  </si>
  <si>
    <t>DIAGNÓSTICO BASADO EN LOS SERVICIOS ECOSISTÉMICO</t>
  </si>
  <si>
    <t>Solamente se realiza un diagnóstico sobre los recursos naturales.</t>
  </si>
  <si>
    <t>Se realiza un diagnóstico sobre los recursos naturales y el funcionamiento de los ecosistemas.</t>
  </si>
  <si>
    <t>Se realiza un diagnóstico sobre los recursos naturales, el funcionamiento de los ecosistemas y los beneficios que proporcionan a los diferentes sectores de la sociedad, contemplando la vulnerabilidad social y ecológica.</t>
  </si>
  <si>
    <t>¿Desde las actividades antrópicas se crean sinergias positivas sobre los ecosistemas?</t>
  </si>
  <si>
    <t>Se efectúan sinergias indirectas para el mantenimiento de los ecosistemas frente a la presión antrópica.</t>
  </si>
  <si>
    <t>Se efectúan sinergias directas para el mantenimiento de los ecosistemas frente a la presión antrópica.</t>
  </si>
  <si>
    <t>Se efectúan sinergias directas para el mantenimiento de los ecosistemas frente a la presión antrópica y a los efectos del cambio climático.</t>
  </si>
  <si>
    <t>¿Se crean y/o fortalecen sinergias positivas con los servicios ecosistémicos?</t>
  </si>
  <si>
    <t>Se impulsan menos de 8 subservicios ecosistémicos.</t>
  </si>
  <si>
    <t>Se impulsan entre 9 a 16 subservicios ecosistémicos.</t>
  </si>
  <si>
    <t>Se impulsan más de 17 subservicios ecosistémicos.</t>
  </si>
  <si>
    <t xml:space="preserve">PUNTUACIÓN:
- Prevención de inundaciones, regulación de escorrentías (1 punto).
- Reducción de los riesgos derivados de las inundaciones, regulación de avenidas (1 punto).
- Incremento de la recarga de agua de los acuíferos (1 punto).
- Regulación térmica y disminución de las islas urbanas de calor (1 punto).
- Mejora de la permeabilidad ecológica ante condiciones climáticas extremas (1 punto).
- Aumento del secuestro de carbono (efecto sumidero) (1 punto).
- Reducción de emisiones de carbono provenientes de los vehículos motorizados.
- Generación de fuentes de energía renovable (“edificios verdes”) (1 punto).
- Reducción del consumo de energía (1 punto).
- Mantenimiento, protección y mejora de los hábitats naturales, la vida y la biodiversidad (1 punto).
- Incremento de la biocapacidad (1 punto).
- Mejora de la calidad del aire (1 punto).
- Mejora de la calidad del agua (purificación del agua) (1 punto).
- Reducción de los niveles de ruido (1 punto).
- Mejora y mantenimiento de los valores del suelo agrícola (aumento de la fertilidad del suelo) (1 punto).
- Control de la erosión del suelo (1 punto).
- Mejora de los valores estéticos (1 punto).
- Incremento de recursos para la práctica de deporte y del ocio (1 punto).
- Incremento de recursos para la contemplación y el bienestar espiritual (1 punto).
- Generación de recursos para la formación y la educación (1 punto).
- Generación de recursos comunitarios (implicación de la ciudadanía) (1 punto).
- Incremento del sentimiento de pertenencia e identidad (1 punto).
- Agricultura urbana y producción de alimentos de proximidad (1 punto).
</t>
  </si>
  <si>
    <t>TPB.2.1</t>
  </si>
  <si>
    <t>Recuperación, puesta en valor y utilización de técnicas tradicionales para la gestión sostenible de los recursos naturales</t>
  </si>
  <si>
    <t>¿Se produce sinergias positivas entre el patrimonio natural y el patrimonio cultural?</t>
  </si>
  <si>
    <t>Se producen sinergias únicamente sobre bienes materiales de carácter antrópico.</t>
  </si>
  <si>
    <t>Se producen sinergias sobre valores naturales y bienes materiales  de carácter antrópico.</t>
  </si>
  <si>
    <t>Se producen sinergias sobre valores naturales, bienes materiales y patrimonio inmaterial de carácter antrópico.</t>
  </si>
  <si>
    <t>¿Se conserva y restaura infraestructuras tradicionales (presas, gavias, bancales, estanques,…) para reforzar la resiliencia territorial?</t>
  </si>
  <si>
    <t>TPB-IND.14</t>
  </si>
  <si>
    <t>PROTECCIÓN DE ELEMENTOS DE INTERÉS CULTURAL</t>
  </si>
  <si>
    <t>TPB-IND.15</t>
  </si>
  <si>
    <t>ESTADO DE CONSERVACIÓN DEL PATRIMONIO EDIFICADO</t>
  </si>
  <si>
    <t>TPB-IND.16</t>
  </si>
  <si>
    <t>AMENAZA AL PATRIMONIO EDIFICADO POR EFECTOS  DEL CAMBIO CLIMÁTICO</t>
  </si>
  <si>
    <t>TPB-IND.17</t>
  </si>
  <si>
    <t>SOSTENIBILIDAD DEL PATRIMONIO</t>
  </si>
  <si>
    <t>Únicamente se conservan las infraestructuras tradicionales.</t>
  </si>
  <si>
    <t>Se conservan y restauran las infraestructuras tradicionales.</t>
  </si>
  <si>
    <t>A las infraestructuras tradicionales se le otorga multifuncionalidad para combatir los efectos del cambio climático.</t>
  </si>
  <si>
    <t>¿Se integra conocimientos y prácticas bioculturales tradicionales que contribuyan a la sostenibilidad ecológica, social y cultural?</t>
  </si>
  <si>
    <t xml:space="preserve">Se pone en valor de manera testimonial. </t>
  </si>
  <si>
    <t>Se impulsa los conocimientos y prácticas bioculturales tradicionales en el sector agropecuario.</t>
  </si>
  <si>
    <t>Se impulsa los conocimientos y prácticas bioculturales tradicionales de manera multisectorial (ajardinamiento, economía circular, etc).</t>
  </si>
  <si>
    <t>¿Se recupera el paisaje tradicional otorgándole multifuncionalidad?</t>
  </si>
  <si>
    <t>GRADO DE DEGRADACIÓN DEL PAISAJE</t>
  </si>
  <si>
    <t>Se recupera el paisaje por su valor escénico.</t>
  </si>
  <si>
    <t>Se recupera el paisaje teniendo en consideración los beneficios que aporta a la sociedad.</t>
  </si>
  <si>
    <t>Se recupera el paisaje optimizando el manejo tradicional del paisaje en relación a la recuperabilidad de los recursos naturales y los cobeneficios que proporciona a la sociedad.</t>
  </si>
  <si>
    <t>TPB 3.1</t>
  </si>
  <si>
    <t>Potenciación de las actividades primarias, impulsando la eficiencia de recursos,  manejo ecológico sostenible y la soberanía alimentaria</t>
  </si>
  <si>
    <t>¿Desde la ordenación se potencia la correcta conservación de los lugares de interés agroecológico considerando los efectos del cambio climático?</t>
  </si>
  <si>
    <t>Se protege los lugares de interés agroecológico en explotación.</t>
  </si>
  <si>
    <t>Se protege e impulsa la recuperación de todos los lugares de interés agroecológico.</t>
  </si>
  <si>
    <t>Se protege e impulsa la recuperación de todos los lugares de interés agroecológico, y además, se proponen nuevos espacios a esta categoría (procedente de áreas altamente antropizadas).</t>
  </si>
  <si>
    <t xml:space="preserve">¿Se favorece el impulso de los agrosistemas sostenibles y diversificados?
</t>
  </si>
  <si>
    <t>TPB-IND.19</t>
  </si>
  <si>
    <t>GRADO DE APROVECHAMIENTO AGRÍCOLA DEL TERRITORIO</t>
  </si>
  <si>
    <t>TPB-IND.20</t>
  </si>
  <si>
    <t>GRADO DE PRODUCCIONES AGRARIAS RESILIENTES</t>
  </si>
  <si>
    <t>TPB-IND.21</t>
  </si>
  <si>
    <t>GRADO DE PRODUCCIÓN EN AGROSISTEMAS TRADICIONALES</t>
  </si>
  <si>
    <t>TPB-IND.22</t>
  </si>
  <si>
    <t>ESTADO DE USO LOS AGROSISTEMAS TRADICIONALES</t>
  </si>
  <si>
    <t>TPB-IND.23</t>
  </si>
  <si>
    <t>GRADO DE PRODUCCIÓN AGRARIA LOCAL</t>
  </si>
  <si>
    <t>1 punto.</t>
  </si>
  <si>
    <t>Entre 2 a 4 puntos.</t>
  </si>
  <si>
    <t>Más de 5 puntos.</t>
  </si>
  <si>
    <t>PUNTUACIÓN:
- Diversidad de especies en conjunción con la biodiversidad (1 punto).
- Adecuación a una estrategia agroecológica sectorial local, municipal,  insular y/o autonómico (1 punto).
- Inclusión de sabiduría sostenible local (1 punto).
- Inclusión sostenible de nuevas tecnologías (1 punto).
- Disminución de impactos ambientales negativos preexistentes (1 punto).
- Creación de cobeneficios con otras actividades antrópicas y/o naturales (1 punto).</t>
  </si>
  <si>
    <t>¿Se favorece a través de los usos la recuperación de la trashumancia en las vías pecuarias?</t>
  </si>
  <si>
    <t>Las vías pecuarias desempeñan únicamente una labor económica.</t>
  </si>
  <si>
    <t>Las vías pecuarias desempeñan una labor multifuncional desde el punto de vista económico, social y ambiental.</t>
  </si>
  <si>
    <t>Se integran las vías pecuarias desde un punto de vista multifuncional y considerando los cobeneficios que pueden aportar (sensibilización ciudadana, prevención de incendios forestales, labores de reforestación y restauración del suelo, corredores ecológicos,...).</t>
  </si>
  <si>
    <t>TPB 4.1</t>
  </si>
  <si>
    <t>Introducir Soluciones basadas en la Naturaleza para reducir la vulnerabilidad frente a los efectos del cambio climático.</t>
  </si>
  <si>
    <t>¿Se implementa los principios fundamentales de las Soluciones basadas en la Naturaleza?</t>
  </si>
  <si>
    <t>TPB-IND.24</t>
  </si>
  <si>
    <t>INFRAESTRUCTURA VERDE EJECUTADA</t>
  </si>
  <si>
    <t>Menos de 3 puntos.</t>
  </si>
  <si>
    <t>Entre 4 a 6 puntos.</t>
  </si>
  <si>
    <t>Más de 6 puntos.</t>
  </si>
  <si>
    <t xml:space="preserve">PUNTUACIÓN:
- Las SbN adoptan las normas (y principios) de la conservación de la naturaleza (1 punto).
- Las SbN se pueden implementar de forma autónoma o integrada con otras soluciones a retos de la sociedad (por ejemplo, soluciones tecnológicas y de ingeniería) (1 punto).
-  Las SbN son locales, en el sentido de que vienen determinadas por contextos naturales y culturales específicos de los sitios, que incluyen conocimientos tradicionales, locales y científicos (1 punto).
- Las SbN aportan beneficios sociales de un modo justo y equitativo que promueve la transparencia y una participación amplia (1 punto).
- Las SbN mantienen la diversidad biológica y cultural y la capacidad de los ecosistemas de evolucionar con el tiempo (1 punto).
- Las SbN se aplican a escala de un paisaje (1 punto).
- Las SbN reconocen y abordan las compensaciones entre la obtención de unos pocos beneficios económicos para el desarrollo inmediatos y las opciones futuras para la producción de la gama completa de servicios de los ecosistemas (1 punto).
- Las SbN forman parte integrante del diseño general de las políticas y medidas o acciones encaminadas a hacer frente un reto concreto de la sociedad (1 punto).
Fuente de referencia: Soluciones basadas en la Naturaleza (CONAMA, 2018).
http://www.conama.org/conama/download/files/conama2018//GTs%202018/10_final.pd
</t>
  </si>
  <si>
    <t>¿Se alcanza los objetivos aplicados en el Instrumento utilizando el enfoque de las Soluciones basadas en la Naturaleza?</t>
  </si>
  <si>
    <t>Menos de 2 puntos.</t>
  </si>
  <si>
    <t>Entre 3 a 5 puntos.</t>
  </si>
  <si>
    <t xml:space="preserve">PUNTUACIÓN:
- Regeneración urbana (1 punto).
- Mejora bienestar en áreas urbanas (1 punto).
- Resiliencia costera (1 punto).
- Gestión multifuncional cuencas hidrológicas (1 punto).
- Restauración de ecosistemas (1 punto).
- Uso sostenible de materia y energía (1 punto).
- Valor de los ecosistemas (1 punto).
- Aumentar el secuestro de carbono (1 punto).
Fuente: Nature-Based Solutions &amp; Re-Naturing Cities. Comisión Europea. https://ec.europa.eu/research/environment/index.cfm?pg=nbs
</t>
  </si>
  <si>
    <t>TPB 4.2</t>
  </si>
  <si>
    <t>Multifuncionalidad del territorio y los recursos naturales frente al cambio climático</t>
  </si>
  <si>
    <t>¿Desde la ordenación se impulsan  los ecotonos y se potencian sus atributos en la matriz territorial para la  Acción Climática?</t>
  </si>
  <si>
    <t>TPB-IND.25</t>
  </si>
  <si>
    <t>ÍNDICE DE FRAGMENTACIÓN</t>
  </si>
  <si>
    <t>TPB-IND.26</t>
  </si>
  <si>
    <t>ESTADO DE LOS ECOTONOS EN EL TERRITORIO</t>
  </si>
  <si>
    <t>2 puntos.</t>
  </si>
  <si>
    <t>3 puntos.</t>
  </si>
  <si>
    <t xml:space="preserve">PUNTUACIÓN:
- Se considera el grado de fragmentación, representada por el tamaño de las manchas, o sea por su número (y no por la superficie total) que puede tener un tipo de mancha en una matriz (1 punto). 
- Se considera la heterogeneidad, indicando la diversidad de estructuras del paisaje(1 punto).. 
-Se considera la conectividad, reflejando la capacidad de un patrón paisajístico de permitir el movimiento de las especies entre las manchas de un mismo tipo o no (1 punto).
</t>
  </si>
  <si>
    <t>ECOSISTEMAS NATURALES</t>
  </si>
  <si>
    <t>INFRAESTRUCTURA VERDE Y AZUL</t>
  </si>
  <si>
    <t>VULNERABILIDAD ECOLÓGICA Y RIESGOS NATURALES</t>
  </si>
  <si>
    <t xml:space="preserve">BENEFICIOS DE LOS SERVICIOS ECOSISTÉMICOS </t>
  </si>
  <si>
    <t>PATRIMONIO Y PAISAJE</t>
  </si>
  <si>
    <t xml:space="preserve">IDENTIDAD DEL LUGAR </t>
  </si>
  <si>
    <t>[ECO]SISTEMA RURAL</t>
  </si>
  <si>
    <t>AGROSISTEMAS SOSTENIBLES Y RESILIENTES</t>
  </si>
  <si>
    <t>SINERGIAS ECOSISTÉMICAS</t>
  </si>
  <si>
    <t>SOLUCIONES BASADAS EN LA NATURALEZA</t>
  </si>
  <si>
    <t>ECOTONOS: PAISAJES HETEROGÉNEOS Y ENSAMBLADOS</t>
  </si>
  <si>
    <t>Leyenda Contribución del Criterio</t>
  </si>
  <si>
    <t>¿Con la ordenación se impulsa  la restauración y la permeabilidad territorial a través de los diferentes elementos de la Infraestructura Verde-Azul?</t>
  </si>
  <si>
    <t>¿Se conserva y restaura infraestructuras tradicionales (gavias, bancales, estanques…) para reforzar la resiliencia territorial?</t>
  </si>
  <si>
    <t>¿Se favorece el impulso de los agrosistemas sostenibles y diversificados?</t>
  </si>
  <si>
    <t>Indicaciones</t>
  </si>
  <si>
    <t>TPB.1.1</t>
  </si>
  <si>
    <t>TPB.3.1</t>
  </si>
  <si>
    <t>TPB.4.1</t>
  </si>
  <si>
    <t>Introducir Soluciones basadas en la Naturaleza para reducir la vulnerabilidad frente a los efectos del cambio climático</t>
  </si>
  <si>
    <t>TPB.4.2</t>
  </si>
  <si>
    <t>TERRITORIO, PAISAJE Y BIODIVERSIDAD (TPB)</t>
  </si>
  <si>
    <t>ver TPB 1.1</t>
  </si>
  <si>
    <t>ver TPB 1.2</t>
  </si>
  <si>
    <t>ver TPB 1.3</t>
  </si>
  <si>
    <t>ver TPB 2.1</t>
  </si>
  <si>
    <t>ver TPB 3.1</t>
  </si>
  <si>
    <t>ver TPB 4.1</t>
  </si>
  <si>
    <t>ver TPB 4.2</t>
  </si>
</sst>
</file>

<file path=xl/styles.xml><?xml version="1.0" encoding="utf-8"?>
<styleSheet xmlns="http://schemas.openxmlformats.org/spreadsheetml/2006/main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.##0\ [$€-C0A]"/>
    <numFmt numFmtId="165" formatCode="0.00\ &quot;€/m2y&quot;"/>
    <numFmt numFmtId="166" formatCode="_-* #,##0.00\ &quot;pta&quot;_-;\-* #,##0.00\ &quot;pta&quot;_-;_-* &quot;-&quot;??\ &quot;pta&quot;_-;_-@_-"/>
    <numFmt numFmtId="167" formatCode="_-* #,##0.00\ [$€-1]_-;\-* #,##0.00\ [$€-1]_-;_-* &quot;-&quot;??\ [$€-1]_-"/>
    <numFmt numFmtId="168" formatCode="_(&quot;€&quot;* #,##0.00_);_(&quot;€&quot;* \(#,##0.00\);_(&quot;€&quot;* &quot;-&quot;??_);_(@_)"/>
    <numFmt numFmtId="169" formatCode="_(* #,##0.00_);_(* \(#,##0.00\);_(* &quot;-&quot;??_);_(@_)"/>
  </numFmts>
  <fonts count="47">
    <font>
      <sz val="11"/>
      <color theme="1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Rockwel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entury Gothic"/>
      <family val="2"/>
    </font>
    <font>
      <b/>
      <sz val="15"/>
      <color indexed="56"/>
      <name val="Arial"/>
      <family val="2"/>
    </font>
    <font>
      <sz val="11"/>
      <name val="ＭＳ 明朝"/>
      <family val="1"/>
      <charset val="128"/>
    </font>
    <font>
      <sz val="10"/>
      <color theme="1"/>
      <name val="Gotham Light"/>
      <family val="2"/>
    </font>
    <font>
      <sz val="10"/>
      <color theme="1"/>
      <name val="Calibri"/>
      <family val="2"/>
    </font>
    <font>
      <b/>
      <sz val="10.5"/>
      <color theme="1" tint="0.499984740745262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Raleway"/>
      <family val="2"/>
    </font>
    <font>
      <b/>
      <sz val="8"/>
      <color theme="1" tint="0.34998626667073579"/>
      <name val="Calibri"/>
      <family val="2"/>
      <scheme val="minor"/>
    </font>
    <font>
      <sz val="12"/>
      <color theme="1" tint="0.34998626667073579"/>
      <name val="Arial"/>
      <family val="2"/>
    </font>
    <font>
      <b/>
      <sz val="14"/>
      <color theme="1" tint="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2">
    <xf numFmtId="0" fontId="0" fillId="0" borderId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7" applyNumberFormat="0" applyAlignment="0" applyProtection="0"/>
    <xf numFmtId="0" fontId="9" fillId="7" borderId="8" applyNumberFormat="0" applyAlignment="0" applyProtection="0"/>
    <xf numFmtId="0" fontId="10" fillId="7" borderId="7" applyNumberFormat="0" applyAlignment="0" applyProtection="0"/>
    <xf numFmtId="0" fontId="11" fillId="0" borderId="9" applyNumberFormat="0" applyFill="0" applyAlignment="0" applyProtection="0"/>
    <xf numFmtId="0" fontId="12" fillId="8" borderId="10" applyNumberFormat="0" applyAlignment="0" applyProtection="0"/>
    <xf numFmtId="0" fontId="13" fillId="0" borderId="0" applyNumberFormat="0" applyFill="0" applyBorder="0" applyAlignment="0" applyProtection="0"/>
    <xf numFmtId="0" fontId="2" fillId="9" borderId="11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9" fontId="20" fillId="34" borderId="16" applyNumberFormat="0" applyAlignment="0"/>
    <xf numFmtId="0" fontId="19" fillId="0" borderId="0"/>
    <xf numFmtId="0" fontId="19" fillId="0" borderId="0"/>
    <xf numFmtId="0" fontId="19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164" fontId="21" fillId="0" borderId="0"/>
    <xf numFmtId="164" fontId="22" fillId="0" borderId="0"/>
    <xf numFmtId="164" fontId="23" fillId="0" borderId="0" applyFill="0" applyBorder="0">
      <alignment horizontal="center" vertical="center"/>
    </xf>
    <xf numFmtId="0" fontId="21" fillId="0" borderId="0"/>
    <xf numFmtId="0" fontId="23" fillId="0" borderId="0" applyFill="0" applyBorder="0">
      <alignment horizontal="center" vertical="center"/>
    </xf>
    <xf numFmtId="2" fontId="24" fillId="34" borderId="16">
      <alignment horizontal="center" vertical="center" wrapText="1"/>
    </xf>
    <xf numFmtId="0" fontId="25" fillId="10" borderId="0" applyNumberFormat="0" applyBorder="0" applyAlignment="0" applyProtection="0"/>
    <xf numFmtId="44" fontId="17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38" borderId="17" applyBorder="0">
      <alignment horizontal="left" vertical="center"/>
    </xf>
    <xf numFmtId="165" fontId="27" fillId="35" borderId="17" applyBorder="0">
      <alignment horizontal="center" vertical="center"/>
    </xf>
    <xf numFmtId="0" fontId="28" fillId="36" borderId="1">
      <alignment horizontal="center" vertical="center" wrapText="1"/>
    </xf>
    <xf numFmtId="0" fontId="17" fillId="0" borderId="0" applyFont="0" applyFill="0" applyBorder="0" applyAlignment="0" applyProtection="0"/>
    <xf numFmtId="164" fontId="2" fillId="0" borderId="0"/>
    <xf numFmtId="0" fontId="29" fillId="0" borderId="0"/>
    <xf numFmtId="164" fontId="29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164" fontId="2" fillId="0" borderId="0"/>
    <xf numFmtId="0" fontId="30" fillId="0" borderId="18" applyNumberFormat="0" applyFill="0" applyAlignment="0" applyProtection="0"/>
    <xf numFmtId="0" fontId="31" fillId="0" borderId="0"/>
    <xf numFmtId="49" fontId="20" fillId="34" borderId="16" applyNumberFormat="0" applyAlignment="0"/>
    <xf numFmtId="0" fontId="19" fillId="0" borderId="0"/>
    <xf numFmtId="0" fontId="19" fillId="0" borderId="0"/>
    <xf numFmtId="9" fontId="17" fillId="0" borderId="0" applyFont="0" applyFill="0" applyBorder="0" applyAlignment="0" applyProtection="0"/>
    <xf numFmtId="2" fontId="24" fillId="34" borderId="16">
      <alignment horizontal="center" vertical="center" wrapText="1"/>
    </xf>
    <xf numFmtId="4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4" fillId="37" borderId="19"/>
    <xf numFmtId="0" fontId="35" fillId="0" borderId="0"/>
    <xf numFmtId="40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9" fontId="17" fillId="0" borderId="0" applyFont="0" applyFill="0" applyBorder="0" applyAlignment="0" applyProtection="0"/>
    <xf numFmtId="40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0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</cellStyleXfs>
  <cellXfs count="124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41" fillId="41" borderId="22" xfId="0" applyFont="1" applyFill="1" applyBorder="1" applyAlignment="1">
      <alignment horizontal="center" vertical="center" wrapText="1"/>
    </xf>
    <xf numFmtId="4" fontId="39" fillId="39" borderId="16" xfId="0" applyNumberFormat="1" applyFont="1" applyFill="1" applyBorder="1" applyAlignment="1" applyProtection="1">
      <alignment horizontal="center" vertical="top" wrapText="1"/>
      <protection hidden="1"/>
    </xf>
    <xf numFmtId="0" fontId="40" fillId="39" borderId="0" xfId="0" applyFont="1" applyFill="1"/>
    <xf numFmtId="0" fontId="0" fillId="0" borderId="0" xfId="0" applyFont="1" applyAlignment="1">
      <alignment vertical="center" wrapText="1"/>
    </xf>
    <xf numFmtId="0" fontId="0" fillId="39" borderId="0" xfId="0" applyFont="1" applyFill="1" applyAlignment="1">
      <alignment vertical="center" wrapText="1"/>
    </xf>
    <xf numFmtId="0" fontId="40" fillId="39" borderId="0" xfId="0" applyFont="1" applyFill="1" applyAlignment="1">
      <alignment vertical="center" wrapText="1"/>
    </xf>
    <xf numFmtId="0" fontId="0" fillId="39" borderId="0" xfId="0" applyFont="1" applyFill="1" applyBorder="1" applyAlignment="1">
      <alignment vertical="center" wrapText="1"/>
    </xf>
    <xf numFmtId="0" fontId="0" fillId="39" borderId="0" xfId="0" applyFont="1" applyFill="1" applyAlignment="1">
      <alignment horizontal="left" vertical="center" wrapText="1"/>
    </xf>
    <xf numFmtId="0" fontId="15" fillId="39" borderId="0" xfId="0" applyFont="1" applyFill="1" applyAlignment="1">
      <alignment vertical="center" wrapText="1"/>
    </xf>
    <xf numFmtId="0" fontId="0" fillId="39" borderId="0" xfId="0" applyFill="1" applyBorder="1" applyAlignment="1">
      <alignment horizontal="left" vertical="center" wrapText="1"/>
    </xf>
    <xf numFmtId="0" fontId="0" fillId="39" borderId="0" xfId="0" applyFont="1" applyFill="1" applyBorder="1" applyAlignment="1">
      <alignment horizontal="left" vertical="center" wrapText="1"/>
    </xf>
    <xf numFmtId="0" fontId="15" fillId="39" borderId="0" xfId="0" applyFont="1" applyFill="1" applyAlignment="1">
      <alignment horizontal="left" vertical="center" wrapText="1"/>
    </xf>
    <xf numFmtId="0" fontId="0" fillId="39" borderId="0" xfId="0" applyFont="1" applyFill="1"/>
    <xf numFmtId="0" fontId="44" fillId="42" borderId="34" xfId="0" applyFont="1" applyFill="1" applyBorder="1" applyAlignment="1">
      <alignment vertical="center" wrapText="1"/>
    </xf>
    <xf numFmtId="0" fontId="15" fillId="39" borderId="0" xfId="0" applyFont="1" applyFill="1" applyBorder="1" applyAlignment="1">
      <alignment horizontal="left" vertical="center" wrapText="1"/>
    </xf>
    <xf numFmtId="0" fontId="0" fillId="39" borderId="0" xfId="0" applyFill="1" applyAlignment="1">
      <alignment vertical="center" wrapText="1"/>
    </xf>
    <xf numFmtId="0" fontId="45" fillId="0" borderId="0" xfId="0" applyFont="1" applyAlignment="1">
      <alignment vertical="center"/>
    </xf>
    <xf numFmtId="0" fontId="0" fillId="39" borderId="0" xfId="0" applyFont="1" applyFill="1" applyAlignment="1">
      <alignment horizontal="left" vertical="center"/>
    </xf>
    <xf numFmtId="0" fontId="0" fillId="39" borderId="0" xfId="0" applyFont="1" applyFill="1" applyAlignment="1">
      <alignment horizontal="right" vertical="center" wrapText="1"/>
    </xf>
    <xf numFmtId="0" fontId="15" fillId="39" borderId="0" xfId="0" applyFont="1" applyFill="1" applyAlignment="1">
      <alignment horizontal="left" vertical="center"/>
    </xf>
    <xf numFmtId="0" fontId="45" fillId="0" borderId="0" xfId="0" applyFont="1"/>
    <xf numFmtId="4" fontId="39" fillId="2" borderId="14" xfId="0" applyNumberFormat="1" applyFont="1" applyFill="1" applyBorder="1" applyAlignment="1" applyProtection="1">
      <alignment horizontal="center" vertical="center" wrapText="1"/>
      <protection hidden="1"/>
    </xf>
    <xf numFmtId="0" fontId="39" fillId="44" borderId="34" xfId="0" applyFont="1" applyFill="1" applyBorder="1" applyAlignment="1">
      <alignment horizontal="center" vertical="center" wrapText="1"/>
    </xf>
    <xf numFmtId="0" fontId="39" fillId="44" borderId="35" xfId="0" applyFont="1" applyFill="1" applyBorder="1" applyAlignment="1">
      <alignment horizontal="center" vertical="center" wrapText="1"/>
    </xf>
    <xf numFmtId="0" fontId="41" fillId="41" borderId="13" xfId="0" applyFont="1" applyFill="1" applyBorder="1" applyAlignment="1">
      <alignment horizontal="center" vertical="center" wrapText="1"/>
    </xf>
    <xf numFmtId="4" fontId="39" fillId="2" borderId="26" xfId="0" applyNumberFormat="1" applyFont="1" applyFill="1" applyBorder="1" applyAlignment="1" applyProtection="1">
      <alignment horizontal="center" vertical="center" wrapText="1"/>
      <protection hidden="1"/>
    </xf>
    <xf numFmtId="10" fontId="39" fillId="2" borderId="36" xfId="0" applyNumberFormat="1" applyFont="1" applyFill="1" applyBorder="1" applyAlignment="1" applyProtection="1">
      <alignment horizontal="left" vertical="center" wrapText="1"/>
      <protection hidden="1"/>
    </xf>
    <xf numFmtId="10" fontId="40" fillId="0" borderId="37" xfId="0" applyNumberFormat="1" applyFont="1" applyFill="1" applyBorder="1" applyAlignment="1" applyProtection="1">
      <alignment horizontal="left" vertical="center" wrapText="1"/>
      <protection hidden="1"/>
    </xf>
    <xf numFmtId="10" fontId="0" fillId="0" borderId="30" xfId="0" applyNumberFormat="1" applyFont="1" applyBorder="1" applyAlignment="1">
      <alignment horizontal="center" vertical="center" wrapText="1"/>
    </xf>
    <xf numFmtId="10" fontId="39" fillId="2" borderId="38" xfId="0" applyNumberFormat="1" applyFont="1" applyFill="1" applyBorder="1" applyAlignment="1" applyProtection="1">
      <alignment horizontal="left" vertical="center" wrapText="1"/>
      <protection hidden="1"/>
    </xf>
    <xf numFmtId="10" fontId="40" fillId="0" borderId="39" xfId="0" applyNumberFormat="1" applyFont="1" applyFill="1" applyBorder="1" applyAlignment="1" applyProtection="1">
      <alignment horizontal="left" vertical="center" wrapText="1"/>
      <protection hidden="1"/>
    </xf>
    <xf numFmtId="10" fontId="0" fillId="0" borderId="42" xfId="0" applyNumberFormat="1" applyFont="1" applyBorder="1" applyAlignment="1">
      <alignment horizontal="center" vertical="center" wrapText="1"/>
    </xf>
    <xf numFmtId="10" fontId="39" fillId="2" borderId="40" xfId="0" applyNumberFormat="1" applyFont="1" applyFill="1" applyBorder="1" applyAlignment="1" applyProtection="1">
      <alignment horizontal="left" vertical="center" wrapText="1"/>
      <protection hidden="1"/>
    </xf>
    <xf numFmtId="10" fontId="40" fillId="0" borderId="41" xfId="0" applyNumberFormat="1" applyFont="1" applyFill="1" applyBorder="1" applyAlignment="1" applyProtection="1">
      <alignment horizontal="left" vertical="center" wrapText="1"/>
      <protection hidden="1"/>
    </xf>
    <xf numFmtId="10" fontId="0" fillId="0" borderId="33" xfId="0" applyNumberFormat="1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textRotation="90" wrapText="1"/>
    </xf>
    <xf numFmtId="10" fontId="39" fillId="2" borderId="44" xfId="0" applyNumberFormat="1" applyFont="1" applyFill="1" applyBorder="1" applyAlignment="1" applyProtection="1">
      <alignment horizontal="left" vertical="center" wrapText="1"/>
      <protection hidden="1"/>
    </xf>
    <xf numFmtId="10" fontId="40" fillId="0" borderId="45" xfId="0" applyNumberFormat="1" applyFont="1" applyFill="1" applyBorder="1" applyAlignment="1" applyProtection="1">
      <alignment horizontal="left" vertical="center" wrapText="1"/>
      <protection hidden="1"/>
    </xf>
    <xf numFmtId="10" fontId="0" fillId="0" borderId="26" xfId="0" applyNumberFormat="1" applyFont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vertical="center" wrapText="1"/>
    </xf>
    <xf numFmtId="10" fontId="39" fillId="39" borderId="20" xfId="162" applyNumberFormat="1" applyFont="1" applyFill="1" applyBorder="1" applyAlignment="1" applyProtection="1">
      <alignment horizontal="center" vertical="center" wrapText="1"/>
      <protection hidden="1"/>
    </xf>
    <xf numFmtId="10" fontId="39" fillId="39" borderId="21" xfId="162" applyNumberFormat="1" applyFont="1" applyFill="1" applyBorder="1" applyAlignment="1" applyProtection="1">
      <alignment horizontal="center" vertical="center" wrapText="1"/>
      <protection hidden="1"/>
    </xf>
    <xf numFmtId="0" fontId="40" fillId="0" borderId="0" xfId="0" applyFont="1"/>
    <xf numFmtId="0" fontId="0" fillId="0" borderId="0" xfId="0" applyFont="1"/>
    <xf numFmtId="0" fontId="39" fillId="0" borderId="0" xfId="0" applyFont="1"/>
    <xf numFmtId="10" fontId="39" fillId="40" borderId="16" xfId="0" applyNumberFormat="1" applyFont="1" applyFill="1" applyBorder="1" applyAlignment="1" applyProtection="1">
      <alignment horizontal="center" vertical="center"/>
      <protection hidden="1"/>
    </xf>
    <xf numFmtId="10" fontId="40" fillId="42" borderId="16" xfId="0" applyNumberFormat="1" applyFont="1" applyFill="1" applyBorder="1" applyAlignment="1" applyProtection="1">
      <alignment horizontal="center" vertical="center" wrapText="1"/>
      <protection hidden="1"/>
    </xf>
    <xf numFmtId="0" fontId="39" fillId="49" borderId="16" xfId="0" applyFont="1" applyFill="1" applyBorder="1" applyAlignment="1" applyProtection="1">
      <alignment horizontal="center" vertical="center" wrapText="1"/>
      <protection hidden="1"/>
    </xf>
    <xf numFmtId="0" fontId="40" fillId="42" borderId="16" xfId="0" applyFont="1" applyFill="1" applyBorder="1" applyAlignment="1">
      <alignment vertical="center" wrapText="1"/>
    </xf>
    <xf numFmtId="0" fontId="40" fillId="42" borderId="0" xfId="0" applyFont="1" applyFill="1"/>
    <xf numFmtId="0" fontId="40" fillId="42" borderId="16" xfId="0" applyFont="1" applyFill="1" applyBorder="1" applyAlignment="1" applyProtection="1">
      <alignment horizontal="left" vertical="center" wrapText="1"/>
      <protection hidden="1"/>
    </xf>
    <xf numFmtId="10" fontId="0" fillId="39" borderId="0" xfId="0" applyNumberFormat="1" applyFont="1" applyFill="1" applyAlignment="1">
      <alignment horizontal="center"/>
    </xf>
    <xf numFmtId="0" fontId="39" fillId="42" borderId="16" xfId="0" applyFont="1" applyFill="1" applyBorder="1" applyAlignment="1" applyProtection="1">
      <alignment horizontal="center" vertical="center" wrapText="1"/>
      <protection hidden="1"/>
    </xf>
    <xf numFmtId="0" fontId="39" fillId="0" borderId="0" xfId="0" applyFont="1" applyAlignment="1">
      <alignment wrapText="1"/>
    </xf>
    <xf numFmtId="10" fontId="40" fillId="45" borderId="30" xfId="0" applyNumberFormat="1" applyFont="1" applyFill="1" applyBorder="1" applyAlignment="1" applyProtection="1">
      <alignment horizontal="center" vertical="center" wrapText="1"/>
      <protection hidden="1"/>
    </xf>
    <xf numFmtId="10" fontId="40" fillId="45" borderId="42" xfId="0" applyNumberFormat="1" applyFont="1" applyFill="1" applyBorder="1" applyAlignment="1" applyProtection="1">
      <alignment horizontal="center" vertical="center" wrapText="1"/>
      <protection hidden="1"/>
    </xf>
    <xf numFmtId="10" fontId="40" fillId="45" borderId="33" xfId="0" applyNumberFormat="1" applyFont="1" applyFill="1" applyBorder="1" applyAlignment="1" applyProtection="1">
      <alignment horizontal="center" vertical="center" wrapText="1"/>
      <protection hidden="1"/>
    </xf>
    <xf numFmtId="10" fontId="40" fillId="45" borderId="26" xfId="0" applyNumberFormat="1" applyFont="1" applyFill="1" applyBorder="1" applyAlignment="1" applyProtection="1">
      <alignment horizontal="center" vertical="center" wrapText="1"/>
      <protection hidden="1"/>
    </xf>
    <xf numFmtId="0" fontId="12" fillId="43" borderId="13" xfId="0" applyFont="1" applyFill="1" applyBorder="1" applyAlignment="1">
      <alignment horizontal="center" vertical="center" textRotation="90" wrapText="1"/>
    </xf>
    <xf numFmtId="0" fontId="12" fillId="43" borderId="14" xfId="0" applyFont="1" applyFill="1" applyBorder="1" applyAlignment="1">
      <alignment horizontal="center" vertical="center" textRotation="90" wrapText="1"/>
    </xf>
    <xf numFmtId="0" fontId="12" fillId="43" borderId="15" xfId="0" applyFont="1" applyFill="1" applyBorder="1" applyAlignment="1">
      <alignment horizontal="center" vertical="center" textRotation="90" wrapText="1"/>
    </xf>
    <xf numFmtId="0" fontId="39" fillId="45" borderId="2" xfId="0" applyFont="1" applyFill="1" applyBorder="1" applyAlignment="1">
      <alignment horizontal="center" vertical="center" wrapText="1"/>
    </xf>
    <xf numFmtId="0" fontId="39" fillId="45" borderId="32" xfId="0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 textRotation="90" wrapText="1"/>
    </xf>
    <xf numFmtId="0" fontId="39" fillId="2" borderId="14" xfId="0" applyFont="1" applyFill="1" applyBorder="1" applyAlignment="1">
      <alignment horizontal="center" vertical="center" textRotation="90" wrapText="1"/>
    </xf>
    <xf numFmtId="0" fontId="39" fillId="2" borderId="15" xfId="0" applyFont="1" applyFill="1" applyBorder="1" applyAlignment="1">
      <alignment horizontal="center" vertical="center" textRotation="90" wrapText="1"/>
    </xf>
    <xf numFmtId="10" fontId="40" fillId="45" borderId="43" xfId="0" applyNumberFormat="1" applyFont="1" applyFill="1" applyBorder="1" applyAlignment="1" applyProtection="1">
      <alignment horizontal="center" vertical="center" wrapText="1"/>
      <protection hidden="1"/>
    </xf>
    <xf numFmtId="10" fontId="40" fillId="45" borderId="1" xfId="0" applyNumberFormat="1" applyFont="1" applyFill="1" applyBorder="1" applyAlignment="1" applyProtection="1">
      <alignment horizontal="center" vertical="center" wrapText="1"/>
      <protection hidden="1"/>
    </xf>
    <xf numFmtId="10" fontId="40" fillId="45" borderId="46" xfId="0" applyNumberFormat="1" applyFont="1" applyFill="1" applyBorder="1" applyAlignment="1" applyProtection="1">
      <alignment horizontal="center" vertical="center" wrapText="1"/>
      <protection hidden="1"/>
    </xf>
    <xf numFmtId="10" fontId="40" fillId="2" borderId="13" xfId="0" applyNumberFormat="1" applyFont="1" applyFill="1" applyBorder="1" applyAlignment="1" applyProtection="1">
      <alignment horizontal="center" vertical="center" wrapText="1"/>
      <protection hidden="1"/>
    </xf>
    <xf numFmtId="10" fontId="40" fillId="2" borderId="14" xfId="0" applyNumberFormat="1" applyFont="1" applyFill="1" applyBorder="1" applyAlignment="1" applyProtection="1">
      <alignment horizontal="center" vertical="center" wrapText="1"/>
      <protection hidden="1"/>
    </xf>
    <xf numFmtId="10" fontId="40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textRotation="90" wrapText="1"/>
    </xf>
    <xf numFmtId="10" fontId="39" fillId="39" borderId="20" xfId="162" applyNumberFormat="1" applyFont="1" applyFill="1" applyBorder="1" applyAlignment="1" applyProtection="1">
      <alignment horizontal="center" vertical="center" wrapText="1"/>
      <protection hidden="1"/>
    </xf>
    <xf numFmtId="10" fontId="39" fillId="39" borderId="21" xfId="162" applyNumberFormat="1" applyFont="1" applyFill="1" applyBorder="1" applyAlignment="1" applyProtection="1">
      <alignment horizontal="center" vertical="center" wrapText="1"/>
      <protection hidden="1"/>
    </xf>
    <xf numFmtId="0" fontId="0" fillId="39" borderId="0" xfId="0" applyFont="1" applyFill="1" applyBorder="1" applyAlignment="1">
      <alignment horizontal="left" vertical="center" wrapText="1"/>
    </xf>
    <xf numFmtId="0" fontId="44" fillId="42" borderId="35" xfId="0" applyFont="1" applyFill="1" applyBorder="1" applyAlignment="1">
      <alignment horizontal="left" vertical="center"/>
    </xf>
    <xf numFmtId="0" fontId="44" fillId="42" borderId="31" xfId="0" applyFont="1" applyFill="1" applyBorder="1" applyAlignment="1">
      <alignment horizontal="left" vertical="center"/>
    </xf>
    <xf numFmtId="0" fontId="15" fillId="39" borderId="34" xfId="0" applyFont="1" applyFill="1" applyBorder="1" applyAlignment="1">
      <alignment horizontal="left" vertical="center" wrapText="1"/>
    </xf>
    <xf numFmtId="0" fontId="15" fillId="39" borderId="35" xfId="0" applyFont="1" applyFill="1" applyBorder="1" applyAlignment="1">
      <alignment horizontal="left" vertical="center" wrapText="1"/>
    </xf>
    <xf numFmtId="0" fontId="15" fillId="39" borderId="31" xfId="0" applyFont="1" applyFill="1" applyBorder="1" applyAlignment="1">
      <alignment horizontal="left" vertical="center" wrapText="1"/>
    </xf>
    <xf numFmtId="0" fontId="0" fillId="39" borderId="0" xfId="0" applyFill="1" applyBorder="1" applyAlignment="1">
      <alignment horizontal="left" vertical="center" wrapText="1"/>
    </xf>
    <xf numFmtId="0" fontId="0" fillId="39" borderId="3" xfId="0" applyFont="1" applyFill="1" applyBorder="1" applyAlignment="1">
      <alignment horizontal="center" vertical="center" wrapText="1"/>
    </xf>
    <xf numFmtId="0" fontId="0" fillId="39" borderId="0" xfId="0" applyFont="1" applyFill="1" applyAlignment="1">
      <alignment horizontal="left" vertical="center"/>
    </xf>
    <xf numFmtId="0" fontId="0" fillId="39" borderId="0" xfId="0" applyFill="1" applyAlignment="1">
      <alignment horizontal="center" vertical="center" wrapText="1"/>
    </xf>
    <xf numFmtId="0" fontId="46" fillId="39" borderId="0" xfId="0" applyFont="1" applyFill="1" applyBorder="1" applyAlignment="1">
      <alignment horizontal="left" vertical="top" wrapText="1"/>
    </xf>
    <xf numFmtId="0" fontId="46" fillId="39" borderId="0" xfId="0" applyFont="1" applyFill="1" applyBorder="1" applyAlignment="1">
      <alignment horizontal="left" vertical="center" wrapText="1"/>
    </xf>
    <xf numFmtId="0" fontId="46" fillId="39" borderId="0" xfId="0" applyFont="1" applyFill="1" applyAlignment="1">
      <alignment horizontal="left" wrapText="1"/>
    </xf>
    <xf numFmtId="0" fontId="46" fillId="39" borderId="0" xfId="0" applyFont="1" applyFill="1" applyAlignment="1">
      <alignment horizontal="left"/>
    </xf>
    <xf numFmtId="0" fontId="40" fillId="42" borderId="16" xfId="0" applyFont="1" applyFill="1" applyBorder="1" applyAlignment="1" applyProtection="1">
      <alignment horizontal="left" wrapText="1"/>
      <protection hidden="1"/>
    </xf>
    <xf numFmtId="10" fontId="39" fillId="39" borderId="20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39" borderId="21" xfId="162" applyNumberFormat="1" applyFont="1" applyFill="1" applyBorder="1" applyAlignment="1" applyProtection="1">
      <alignment horizontal="center" vertical="center" wrapText="1"/>
      <protection locked="0" hidden="1"/>
    </xf>
    <xf numFmtId="0" fontId="40" fillId="0" borderId="0" xfId="0" applyFont="1" applyProtection="1">
      <protection locked="0"/>
    </xf>
    <xf numFmtId="0" fontId="39" fillId="49" borderId="16" xfId="0" applyFont="1" applyFill="1" applyBorder="1" applyAlignment="1" applyProtection="1">
      <alignment horizontal="center" vertical="center" wrapText="1"/>
      <protection locked="0" hidden="1"/>
    </xf>
    <xf numFmtId="0" fontId="40" fillId="47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10" fontId="39" fillId="39" borderId="23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39" borderId="24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39" borderId="25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46" borderId="20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39" borderId="28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39" borderId="27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39" borderId="29" xfId="162" applyNumberFormat="1" applyFont="1" applyFill="1" applyBorder="1" applyAlignment="1" applyProtection="1">
      <alignment horizontal="center" vertical="center" wrapText="1"/>
      <protection locked="0" hidden="1"/>
    </xf>
    <xf numFmtId="10" fontId="39" fillId="46" borderId="21" xfId="162" applyNumberFormat="1" applyFont="1" applyFill="1" applyBorder="1" applyAlignment="1" applyProtection="1">
      <alignment horizontal="center" vertical="center" wrapText="1"/>
      <protection locked="0" hidden="1"/>
    </xf>
    <xf numFmtId="0" fontId="42" fillId="0" borderId="20" xfId="0" applyFont="1" applyBorder="1" applyAlignment="1" applyProtection="1">
      <alignment horizontal="center"/>
      <protection locked="0"/>
    </xf>
    <xf numFmtId="10" fontId="40" fillId="46" borderId="0" xfId="0" applyNumberFormat="1" applyFont="1" applyFill="1" applyAlignment="1" applyProtection="1">
      <alignment horizontal="center"/>
      <protection locked="0"/>
    </xf>
    <xf numFmtId="0" fontId="39" fillId="49" borderId="47" xfId="0" applyFont="1" applyFill="1" applyBorder="1" applyAlignment="1" applyProtection="1">
      <alignment horizontal="center" vertical="center" wrapText="1"/>
      <protection locked="0" hidden="1"/>
    </xf>
    <xf numFmtId="0" fontId="39" fillId="49" borderId="1" xfId="0" applyFont="1" applyFill="1" applyBorder="1" applyAlignment="1" applyProtection="1">
      <alignment horizontal="center" vertical="center" wrapText="1"/>
      <protection locked="0" hidden="1"/>
    </xf>
    <xf numFmtId="0" fontId="39" fillId="49" borderId="48" xfId="0" applyFont="1" applyFill="1" applyBorder="1" applyAlignment="1" applyProtection="1">
      <alignment horizontal="center" vertical="center" wrapText="1"/>
      <protection locked="0" hidden="1"/>
    </xf>
    <xf numFmtId="0" fontId="40" fillId="46" borderId="16" xfId="0" applyFont="1" applyFill="1" applyBorder="1" applyAlignment="1" applyProtection="1">
      <alignment horizontal="center"/>
      <protection locked="0"/>
    </xf>
    <xf numFmtId="10" fontId="40" fillId="46" borderId="16" xfId="0" applyNumberFormat="1" applyFont="1" applyFill="1" applyBorder="1" applyAlignment="1" applyProtection="1">
      <alignment horizontal="center"/>
      <protection locked="0"/>
    </xf>
    <xf numFmtId="0" fontId="40" fillId="39" borderId="0" xfId="0" applyFont="1" applyFill="1" applyBorder="1" applyProtection="1">
      <protection locked="0"/>
    </xf>
    <xf numFmtId="10" fontId="40" fillId="47" borderId="0" xfId="0" applyNumberFormat="1" applyFont="1" applyFill="1" applyAlignment="1" applyProtection="1">
      <alignment horizontal="center"/>
      <protection locked="0"/>
    </xf>
    <xf numFmtId="0" fontId="40" fillId="0" borderId="0" xfId="0" applyFont="1" applyProtection="1"/>
    <xf numFmtId="10" fontId="40" fillId="48" borderId="16" xfId="0" applyNumberFormat="1" applyFont="1" applyFill="1" applyBorder="1" applyAlignment="1" applyProtection="1">
      <alignment horizontal="center"/>
    </xf>
    <xf numFmtId="0" fontId="43" fillId="0" borderId="0" xfId="0" applyFont="1" applyProtection="1"/>
    <xf numFmtId="10" fontId="40" fillId="39" borderId="0" xfId="0" applyNumberFormat="1" applyFont="1" applyFill="1" applyBorder="1" applyAlignment="1" applyProtection="1">
      <alignment horizontal="center"/>
    </xf>
    <xf numFmtId="10" fontId="39" fillId="48" borderId="26" xfId="0" applyNumberFormat="1" applyFont="1" applyFill="1" applyBorder="1" applyAlignment="1" applyProtection="1">
      <alignment horizontal="center"/>
    </xf>
    <xf numFmtId="0" fontId="0" fillId="0" borderId="0" xfId="0" applyProtection="1"/>
  </cellXfs>
  <cellStyles count="202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156"/>
    <cellStyle name="60% - Énfasis2 2" xfId="157"/>
    <cellStyle name="60% - Énfasis3 2" xfId="158"/>
    <cellStyle name="60% - Énfasis4 2" xfId="159"/>
    <cellStyle name="60% - Énfasis5 2" xfId="160"/>
    <cellStyle name="60% - Énfasis6 2" xfId="161"/>
    <cellStyle name="Buena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Cuadro matriz" xfId="46"/>
    <cellStyle name="Cuadro matriz 2" xfId="68"/>
    <cellStyle name="Encabezado 4" xfId="4" builtinId="19" customBuiltin="1"/>
    <cellStyle name="Énfasis1" xfId="16" builtinId="29" customBuiltin="1"/>
    <cellStyle name="Énfasis1 2" xfId="47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Euro" xfId="48"/>
    <cellStyle name="Euro 2" xfId="69"/>
    <cellStyle name="Euro 2 2" xfId="153"/>
    <cellStyle name="Euro 2 2 2" xfId="164"/>
    <cellStyle name="Euro 2 2 3" xfId="165"/>
    <cellStyle name="Euro 2 3" xfId="166"/>
    <cellStyle name="Euro 2 4" xfId="167"/>
    <cellStyle name="Euro 3" xfId="152"/>
    <cellStyle name="Euro 3 2" xfId="168"/>
    <cellStyle name="Euro 3 3" xfId="169"/>
    <cellStyle name="Euro 4" xfId="170"/>
    <cellStyle name="Euro 5" xfId="171"/>
    <cellStyle name="Euro_Módulos marzo-2013" xfId="72"/>
    <cellStyle name="Heading 2" xfId="34"/>
    <cellStyle name="Heading 2 2" xfId="64"/>
    <cellStyle name="Hipervínculo 2" xfId="49"/>
    <cellStyle name="IMPACTOS nivel2" xfId="50"/>
    <cellStyle name="IMPACTOS nivel3" xfId="51"/>
    <cellStyle name="Incorrecto" xfId="6" builtinId="27" customBuiltin="1"/>
    <cellStyle name="Informativo" xfId="52"/>
    <cellStyle name="Millares 2" xfId="73"/>
    <cellStyle name="Millares 2 2" xfId="150"/>
    <cellStyle name="Millares 2 2 2" xfId="163"/>
    <cellStyle name="Millares 2 2 3" xfId="172"/>
    <cellStyle name="Millares 2 3" xfId="151"/>
    <cellStyle name="Millares 2 3 2" xfId="173"/>
    <cellStyle name="Millares 2 3 3" xfId="174"/>
    <cellStyle name="Millares 2 4" xfId="175"/>
    <cellStyle name="Millares 2 5" xfId="176"/>
    <cellStyle name="Millares 3" xfId="74"/>
    <cellStyle name="Millares 3 2" xfId="75"/>
    <cellStyle name="Millares 3 2 2" xfId="177"/>
    <cellStyle name="Millares 3 2 3" xfId="178"/>
    <cellStyle name="Millares 3 3" xfId="76"/>
    <cellStyle name="Millares 3 3 2" xfId="179"/>
    <cellStyle name="Millares 3 3 3" xfId="180"/>
    <cellStyle name="Millares 3 4" xfId="77"/>
    <cellStyle name="Millares 3 4 2" xfId="181"/>
    <cellStyle name="Millares 3 4 3" xfId="182"/>
    <cellStyle name="Millares 3 5" xfId="78"/>
    <cellStyle name="Millares 3 5 2" xfId="183"/>
    <cellStyle name="Millares 3 5 3" xfId="184"/>
    <cellStyle name="Millares 3 6" xfId="185"/>
    <cellStyle name="Millares 3 7" xfId="186"/>
    <cellStyle name="Millares 4" xfId="79"/>
    <cellStyle name="Millares 4 2" xfId="80"/>
    <cellStyle name="Millares 4 2 2" xfId="187"/>
    <cellStyle name="Millares 4 2 3" xfId="188"/>
    <cellStyle name="Millares 4 3" xfId="81"/>
    <cellStyle name="Millares 4 3 2" xfId="189"/>
    <cellStyle name="Millares 4 3 3" xfId="190"/>
    <cellStyle name="Millares 4 4" xfId="82"/>
    <cellStyle name="Millares 4 4 2" xfId="191"/>
    <cellStyle name="Millares 4 4 3" xfId="192"/>
    <cellStyle name="Millares 4 5" xfId="83"/>
    <cellStyle name="Millares 4 5 2" xfId="193"/>
    <cellStyle name="Millares 4 5 3" xfId="194"/>
    <cellStyle name="Millares 4 6" xfId="84"/>
    <cellStyle name="Millares 4 6 2" xfId="195"/>
    <cellStyle name="Millares 4 6 3" xfId="196"/>
    <cellStyle name="Millares 4 7" xfId="197"/>
    <cellStyle name="Millares 4 8" xfId="198"/>
    <cellStyle name="Moneda 2" xfId="53"/>
    <cellStyle name="Moneda 3" xfId="71"/>
    <cellStyle name="Neutral 2" xfId="155"/>
    <cellStyle name="Normal" xfId="0" builtinId="0"/>
    <cellStyle name="Normal 10" xfId="54"/>
    <cellStyle name="Normal 11" xfId="85"/>
    <cellStyle name="Normal 2" xfId="35"/>
    <cellStyle name="Normal 2 2" xfId="36"/>
    <cellStyle name="Normal 2 2 2" xfId="86"/>
    <cellStyle name="Normal 2 2 2 2" xfId="87"/>
    <cellStyle name="Normal 2 2 2 3" xfId="88"/>
    <cellStyle name="Normal 2 2 2 4" xfId="89"/>
    <cellStyle name="Normal 2 2 2 5" xfId="90"/>
    <cellStyle name="Normal 2 2 3" xfId="91"/>
    <cellStyle name="Normal 2 2 3 2" xfId="92"/>
    <cellStyle name="Normal 2 2 3 3" xfId="93"/>
    <cellStyle name="Normal 2 2 3 4" xfId="94"/>
    <cellStyle name="Normal 2 2 3 5" xfId="95"/>
    <cellStyle name="Normal 2 2 3 6" xfId="96"/>
    <cellStyle name="Normal 2 2 4" xfId="97"/>
    <cellStyle name="Normal 2 2 5" xfId="98"/>
    <cellStyle name="Normal 2 2 6" xfId="99"/>
    <cellStyle name="Normal 2 2 7" xfId="100"/>
    <cellStyle name="Normal 2 2 8" xfId="65"/>
    <cellStyle name="Normal 2 3" xfId="44"/>
    <cellStyle name="Normal 2 3 2" xfId="41"/>
    <cellStyle name="Normal 2 4" xfId="55"/>
    <cellStyle name="Normal 2 4 2" xfId="56"/>
    <cellStyle name="Normal 2 5" xfId="101"/>
    <cellStyle name="Normal 2 6" xfId="102"/>
    <cellStyle name="Normal 2 7" xfId="103"/>
    <cellStyle name="Normal 2 8" xfId="104"/>
    <cellStyle name="Normal 2 9" xfId="105"/>
    <cellStyle name="Normal 3" xfId="37"/>
    <cellStyle name="Normal 3 2" xfId="106"/>
    <cellStyle name="Normal 3 3" xfId="107"/>
    <cellStyle name="Normal 3 4" xfId="108"/>
    <cellStyle name="Normal 3 5" xfId="109"/>
    <cellStyle name="Normal 3 6" xfId="110"/>
    <cellStyle name="Normal 3 7" xfId="66"/>
    <cellStyle name="Normal 3 8" xfId="149"/>
    <cellStyle name="Normal 3 8 2" xfId="199"/>
    <cellStyle name="Normal 3 8 2 2" xfId="200"/>
    <cellStyle name="Normal 3 8 3" xfId="201"/>
    <cellStyle name="Normal 4" xfId="40"/>
    <cellStyle name="Normal 4 2" xfId="43"/>
    <cellStyle name="Normal 4 3" xfId="45"/>
    <cellStyle name="Normal 5" xfId="57"/>
    <cellStyle name="Normal 5 2" xfId="111"/>
    <cellStyle name="Normal 5 3" xfId="112"/>
    <cellStyle name="Normal 5 4" xfId="113"/>
    <cellStyle name="Normal 5 5" xfId="114"/>
    <cellStyle name="Normal 5 6" xfId="115"/>
    <cellStyle name="Normal 6" xfId="58"/>
    <cellStyle name="Normal 6 2" xfId="42"/>
    <cellStyle name="Normal 6 3" xfId="116"/>
    <cellStyle name="Normal 6 4" xfId="117"/>
    <cellStyle name="Normal 6 5" xfId="118"/>
    <cellStyle name="Normal 6 6" xfId="119"/>
    <cellStyle name="Normal 7" xfId="59"/>
    <cellStyle name="Normal 8" xfId="60"/>
    <cellStyle name="Normal 9" xfId="61"/>
    <cellStyle name="Notas" xfId="13" builtinId="10" customBuiltin="1"/>
    <cellStyle name="Porcentaje 2" xfId="67"/>
    <cellStyle name="Porcentual 2" xfId="39"/>
    <cellStyle name="Porcentual 2 2" xfId="120"/>
    <cellStyle name="Porcentual 2 2 2" xfId="121"/>
    <cellStyle name="Porcentual 2 2 2 2" xfId="122"/>
    <cellStyle name="Porcentual 2 2 2 3" xfId="123"/>
    <cellStyle name="Porcentual 2 2 2 4" xfId="124"/>
    <cellStyle name="Porcentual 2 2 2 5" xfId="125"/>
    <cellStyle name="Porcentual 2 2 3" xfId="126"/>
    <cellStyle name="Porcentual 2 2 4" xfId="127"/>
    <cellStyle name="Porcentual 2 2 5" xfId="128"/>
    <cellStyle name="Porcentual 2 2 6" xfId="129"/>
    <cellStyle name="Porcentual 2 2 7" xfId="162"/>
    <cellStyle name="Porcentual 2 3" xfId="130"/>
    <cellStyle name="Porcentual 2 3 2" xfId="131"/>
    <cellStyle name="Porcentual 2 4" xfId="132"/>
    <cellStyle name="Porcentual 2 5" xfId="133"/>
    <cellStyle name="Porcentual 2 6" xfId="134"/>
    <cellStyle name="Porcentual 2 7" xfId="135"/>
    <cellStyle name="Porcentual 2 8" xfId="136"/>
    <cellStyle name="Porcentual 3" xfId="137"/>
    <cellStyle name="Porcentual 3 2" xfId="138"/>
    <cellStyle name="Porcentual 3 3" xfId="139"/>
    <cellStyle name="Porcentual 3 4" xfId="140"/>
    <cellStyle name="Porcentual 3 5" xfId="141"/>
    <cellStyle name="Porcentual 4" xfId="142"/>
    <cellStyle name="Porcentual 4 2" xfId="143"/>
    <cellStyle name="Porcentual 4 3" xfId="144"/>
    <cellStyle name="Porcentual 4 4" xfId="145"/>
    <cellStyle name="Porcentual 4 5" xfId="146"/>
    <cellStyle name="Porcentual 4 6" xfId="147"/>
    <cellStyle name="Porcentual 5" xfId="70"/>
    <cellStyle name="Porcentual 6" xfId="38"/>
    <cellStyle name="RÓTULO" xfId="148"/>
    <cellStyle name="Salida" xfId="8" builtinId="21" customBuiltin="1"/>
    <cellStyle name="Texto de advertencia" xfId="12" builtinId="11" customBuiltin="1"/>
    <cellStyle name="Texto explicativo" xfId="14" builtinId="53" customBuiltin="1"/>
    <cellStyle name="Título 1" xfId="1" builtinId="16" customBuiltin="1"/>
    <cellStyle name="Título 1 2" xfId="62"/>
    <cellStyle name="Título 2" xfId="2" builtinId="17" customBuiltin="1"/>
    <cellStyle name="Título 3" xfId="3" builtinId="18" customBuiltin="1"/>
    <cellStyle name="Título 4" xfId="154"/>
    <cellStyle name="Total" xfId="15" builtinId="25" customBuiltin="1"/>
    <cellStyle name="標準_選定シートV1.0" xfId="63"/>
  </cellStyles>
  <dxfs count="0"/>
  <tableStyles count="0" defaultTableStyle="TableStyleMedium9" defaultPivotStyle="PivotStyleLight16"/>
  <colors>
    <mruColors>
      <color rgb="FF99FF99"/>
      <color rgb="FF60497B"/>
      <color rgb="FFFBFAF7"/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4"/>
  <sheetViews>
    <sheetView showGridLines="0" tabSelected="1" zoomScale="70" zoomScaleNormal="70" workbookViewId="0">
      <selection activeCell="H14" sqref="H14"/>
    </sheetView>
  </sheetViews>
  <sheetFormatPr baseColWidth="10" defaultRowHeight="14.4"/>
  <cols>
    <col min="1" max="1" width="2.21875" style="6" customWidth="1"/>
    <col min="2" max="2" width="11.5546875" style="6" customWidth="1"/>
    <col min="3" max="3" width="15.6640625" style="6" bestFit="1" customWidth="1"/>
    <col min="4" max="4" width="29.109375" style="6" customWidth="1"/>
    <col min="5" max="5" width="11.6640625" style="1" customWidth="1"/>
    <col min="6" max="6" width="74.5546875" style="6" customWidth="1"/>
    <col min="7" max="7" width="18.21875" style="2" customWidth="1"/>
    <col min="8" max="8" width="14.44140625" style="2" customWidth="1"/>
    <col min="9" max="9" width="21.77734375" style="2" customWidth="1"/>
    <col min="10" max="10" width="20.6640625" style="6" customWidth="1"/>
    <col min="11" max="16384" width="11.5546875" style="6"/>
  </cols>
  <sheetData>
    <row r="1" spans="2:10" ht="15" thickBot="1">
      <c r="I1" s="1"/>
      <c r="J1" s="1"/>
    </row>
    <row r="2" spans="2:10" ht="31.2" customHeight="1" thickBot="1">
      <c r="B2" s="61" t="s">
        <v>186</v>
      </c>
      <c r="C2" s="25" t="s">
        <v>0</v>
      </c>
      <c r="D2" s="26" t="s">
        <v>1</v>
      </c>
      <c r="E2" s="64" t="s">
        <v>2</v>
      </c>
      <c r="F2" s="65"/>
      <c r="G2" s="3" t="s">
        <v>6</v>
      </c>
      <c r="H2" s="27" t="s">
        <v>10</v>
      </c>
      <c r="I2" s="27" t="s">
        <v>11</v>
      </c>
      <c r="J2" s="27" t="s">
        <v>8</v>
      </c>
    </row>
    <row r="3" spans="2:10" ht="33" customHeight="1" thickBot="1">
      <c r="B3" s="62"/>
      <c r="C3" s="66" t="s">
        <v>165</v>
      </c>
      <c r="D3" s="28" t="s">
        <v>166</v>
      </c>
      <c r="E3" s="29" t="s">
        <v>181</v>
      </c>
      <c r="F3" s="30" t="s">
        <v>18</v>
      </c>
      <c r="G3" s="69">
        <f>SUM(H3:H9)</f>
        <v>0.16669999999999996</v>
      </c>
      <c r="H3" s="57">
        <v>3.15E-2</v>
      </c>
      <c r="I3" s="31">
        <f>'Panel Control TPB'!M13</f>
        <v>3.15E-2</v>
      </c>
      <c r="J3" s="72">
        <f>SUM(I3:I9)</f>
        <v>0.16670000000000001</v>
      </c>
    </row>
    <row r="4" spans="2:10" ht="50.4" customHeight="1" thickBot="1">
      <c r="B4" s="62"/>
      <c r="C4" s="67"/>
      <c r="D4" s="28" t="s">
        <v>167</v>
      </c>
      <c r="E4" s="32" t="s">
        <v>49</v>
      </c>
      <c r="F4" s="33" t="s">
        <v>50</v>
      </c>
      <c r="G4" s="70"/>
      <c r="H4" s="58">
        <v>3.0700000000000002E-2</v>
      </c>
      <c r="I4" s="34">
        <f>'Panel Control TPB'!M27</f>
        <v>3.0700000000000002E-2</v>
      </c>
      <c r="J4" s="73"/>
    </row>
    <row r="5" spans="2:10" ht="45" customHeight="1" thickBot="1">
      <c r="B5" s="62"/>
      <c r="C5" s="68"/>
      <c r="D5" s="28" t="s">
        <v>168</v>
      </c>
      <c r="E5" s="35" t="s">
        <v>73</v>
      </c>
      <c r="F5" s="36" t="s">
        <v>74</v>
      </c>
      <c r="G5" s="70"/>
      <c r="H5" s="59">
        <v>2.5000000000000001E-2</v>
      </c>
      <c r="I5" s="37">
        <f>'Panel Control TPB'!M39</f>
        <v>2.5000000000000001E-2</v>
      </c>
      <c r="J5" s="73"/>
    </row>
    <row r="6" spans="2:10" ht="103.2" customHeight="1" thickBot="1">
      <c r="B6" s="62"/>
      <c r="C6" s="38" t="s">
        <v>169</v>
      </c>
      <c r="D6" s="28" t="s">
        <v>170</v>
      </c>
      <c r="E6" s="39" t="s">
        <v>90</v>
      </c>
      <c r="F6" s="40" t="s">
        <v>91</v>
      </c>
      <c r="G6" s="70"/>
      <c r="H6" s="60">
        <v>2.1999999999999999E-2</v>
      </c>
      <c r="I6" s="41">
        <f>'Panel Control TPB'!M53</f>
        <v>2.2000000000000002E-2</v>
      </c>
      <c r="J6" s="73"/>
    </row>
    <row r="7" spans="2:10" ht="112.2" customHeight="1" thickBot="1">
      <c r="B7" s="62"/>
      <c r="C7" s="38" t="s">
        <v>171</v>
      </c>
      <c r="D7" s="28" t="s">
        <v>172</v>
      </c>
      <c r="E7" s="39" t="s">
        <v>182</v>
      </c>
      <c r="F7" s="40" t="s">
        <v>118</v>
      </c>
      <c r="G7" s="70"/>
      <c r="H7" s="60">
        <v>2.2499999999999999E-2</v>
      </c>
      <c r="I7" s="41">
        <f>'Panel Control TPB'!M65</f>
        <v>2.2499999999999999E-2</v>
      </c>
      <c r="J7" s="73"/>
    </row>
    <row r="8" spans="2:10" ht="52.2" customHeight="1" thickBot="1">
      <c r="B8" s="62"/>
      <c r="C8" s="75" t="s">
        <v>173</v>
      </c>
      <c r="D8" s="24" t="s">
        <v>174</v>
      </c>
      <c r="E8" s="29" t="s">
        <v>183</v>
      </c>
      <c r="F8" s="30" t="s">
        <v>184</v>
      </c>
      <c r="G8" s="70"/>
      <c r="H8" s="60">
        <v>0.02</v>
      </c>
      <c r="I8" s="41">
        <f>'Panel Control TPB'!M75</f>
        <v>1.9999999999999997E-2</v>
      </c>
      <c r="J8" s="73"/>
    </row>
    <row r="9" spans="2:10" ht="64.2" customHeight="1" thickBot="1">
      <c r="B9" s="63"/>
      <c r="C9" s="76"/>
      <c r="D9" s="28" t="s">
        <v>175</v>
      </c>
      <c r="E9" s="35" t="s">
        <v>185</v>
      </c>
      <c r="F9" s="36" t="s">
        <v>156</v>
      </c>
      <c r="G9" s="71"/>
      <c r="H9" s="60">
        <v>1.4999999999999999E-2</v>
      </c>
      <c r="I9" s="41">
        <f>'Panel Control TPB'!M84</f>
        <v>1.4999999999999999E-2</v>
      </c>
      <c r="J9" s="74"/>
    </row>
    <row r="10" spans="2:10">
      <c r="H10" s="42"/>
    </row>
    <row r="11" spans="2:10">
      <c r="E11" s="6"/>
      <c r="H11" s="6"/>
    </row>
    <row r="12" spans="2:10">
      <c r="E12" s="6"/>
      <c r="H12" s="6"/>
    </row>
    <row r="13" spans="2:10">
      <c r="E13" s="6"/>
      <c r="H13" s="6"/>
    </row>
    <row r="14" spans="2:10">
      <c r="E14" s="6"/>
      <c r="H14" s="6"/>
    </row>
  </sheetData>
  <sheetProtection password="C1EC" sheet="1" objects="1" scenarios="1"/>
  <mergeCells count="6">
    <mergeCell ref="B2:B9"/>
    <mergeCell ref="E2:F2"/>
    <mergeCell ref="C3:C5"/>
    <mergeCell ref="G3:G9"/>
    <mergeCell ref="J3:J9"/>
    <mergeCell ref="C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/>
  </sheetPr>
  <dimension ref="A1:AB86"/>
  <sheetViews>
    <sheetView showGridLines="0" zoomScale="55" zoomScaleNormal="55" workbookViewId="0">
      <selection activeCell="R51" sqref="R51"/>
    </sheetView>
  </sheetViews>
  <sheetFormatPr baseColWidth="10" defaultRowHeight="14.4"/>
  <cols>
    <col min="2" max="2" width="102.6640625" customWidth="1"/>
    <col min="3" max="3" width="10.88671875" customWidth="1"/>
    <col min="4" max="4" width="16.77734375" style="100" customWidth="1"/>
    <col min="5" max="5" width="15.5546875" hidden="1" customWidth="1"/>
    <col min="6" max="6" width="15.5546875" customWidth="1"/>
    <col min="7" max="7" width="8.88671875" style="100" customWidth="1"/>
    <col min="8" max="8" width="9.44140625" style="100" customWidth="1"/>
    <col min="9" max="9" width="11" style="100" customWidth="1"/>
    <col min="10" max="11" width="15.77734375" style="100" hidden="1" customWidth="1"/>
    <col min="12" max="12" width="14.44140625" style="123" customWidth="1"/>
    <col min="13" max="13" width="10.21875" style="123" customWidth="1"/>
  </cols>
  <sheetData>
    <row r="1" spans="1:28" s="46" customFormat="1" ht="28.8" customHeight="1">
      <c r="A1" s="45"/>
      <c r="B1" s="45"/>
      <c r="C1" s="4" t="s">
        <v>9</v>
      </c>
      <c r="D1" s="94" t="s">
        <v>13</v>
      </c>
      <c r="E1" s="43"/>
      <c r="F1" s="77" t="s">
        <v>180</v>
      </c>
      <c r="G1" s="101" t="s">
        <v>14</v>
      </c>
      <c r="H1" s="102"/>
      <c r="I1" s="103"/>
      <c r="J1" s="94" t="s">
        <v>16</v>
      </c>
      <c r="K1" s="104" t="s">
        <v>15</v>
      </c>
      <c r="L1" s="77" t="s">
        <v>7</v>
      </c>
      <c r="M1" s="118"/>
      <c r="O1"/>
      <c r="P1"/>
      <c r="Q1"/>
      <c r="R1"/>
      <c r="S1"/>
    </row>
    <row r="2" spans="1:28" s="46" customFormat="1" ht="19.8" customHeight="1">
      <c r="A2" s="47"/>
      <c r="B2" s="47"/>
      <c r="C2" s="48">
        <f>'Tabla Resultados TPB'!H3</f>
        <v>3.15E-2</v>
      </c>
      <c r="D2" s="95"/>
      <c r="E2" s="44"/>
      <c r="F2" s="78"/>
      <c r="G2" s="105"/>
      <c r="H2" s="106"/>
      <c r="I2" s="107"/>
      <c r="J2" s="95"/>
      <c r="K2" s="108"/>
      <c r="L2" s="78"/>
      <c r="M2" s="118"/>
      <c r="O2"/>
      <c r="P2"/>
      <c r="Q2"/>
      <c r="R2"/>
      <c r="S2"/>
    </row>
    <row r="3" spans="1:28" s="46" customFormat="1" ht="14.4" customHeight="1">
      <c r="A3" s="47" t="str">
        <f>'Tabla Resultados TPB'!E3</f>
        <v>TPB.1.1</v>
      </c>
      <c r="B3" s="47" t="str">
        <f>'Tabla Resultados TPB'!F3</f>
        <v>Continuidad y funcionalidad ecológica de la Infraestructura Verde-Azul</v>
      </c>
      <c r="C3" s="45"/>
      <c r="D3" s="96"/>
      <c r="E3" s="45"/>
      <c r="F3" s="45"/>
      <c r="G3" s="109" t="s">
        <v>3</v>
      </c>
      <c r="H3" s="109" t="s">
        <v>4</v>
      </c>
      <c r="I3" s="109" t="s">
        <v>5</v>
      </c>
      <c r="J3" s="96"/>
      <c r="K3" s="96"/>
      <c r="L3" s="118"/>
      <c r="M3" s="118"/>
      <c r="O3"/>
      <c r="P3"/>
      <c r="Q3"/>
      <c r="R3"/>
      <c r="S3"/>
    </row>
    <row r="4" spans="1:28" s="46" customFormat="1" ht="13.8" hidden="1" customHeight="1">
      <c r="B4" s="45"/>
      <c r="C4" s="45"/>
      <c r="D4" s="96"/>
      <c r="E4" s="45"/>
      <c r="F4" s="45"/>
      <c r="G4" s="110">
        <f>(C5/3)</f>
        <v>2.5666666666666667E-3</v>
      </c>
      <c r="H4" s="110">
        <f>(C5/3)*2</f>
        <v>5.1333333333333335E-3</v>
      </c>
      <c r="I4" s="110">
        <f>(C5/3)*3</f>
        <v>7.7000000000000002E-3</v>
      </c>
      <c r="J4" s="96"/>
      <c r="K4" s="96"/>
      <c r="L4" s="118"/>
      <c r="M4" s="118"/>
      <c r="O4"/>
      <c r="P4"/>
      <c r="Q4"/>
      <c r="R4"/>
      <c r="S4"/>
    </row>
    <row r="5" spans="1:28" s="46" customFormat="1" ht="18" customHeight="1">
      <c r="A5" s="45"/>
      <c r="B5" s="53" t="s">
        <v>177</v>
      </c>
      <c r="C5" s="49">
        <v>7.7000000000000002E-3</v>
      </c>
      <c r="D5" s="97" t="s">
        <v>12</v>
      </c>
      <c r="E5" s="50">
        <f>IF(D5="Sí",1)+IF(D5="No",0)</f>
        <v>1</v>
      </c>
      <c r="F5" s="51" t="s">
        <v>187</v>
      </c>
      <c r="G5" s="111"/>
      <c r="H5" s="112"/>
      <c r="I5" s="113"/>
      <c r="J5" s="114">
        <v>3</v>
      </c>
      <c r="K5" s="115">
        <f>INDEX(G4:I4,J5)</f>
        <v>7.7000000000000002E-3</v>
      </c>
      <c r="L5" s="119">
        <f>K5*E5</f>
        <v>7.7000000000000002E-3</v>
      </c>
      <c r="M5" s="120"/>
      <c r="O5"/>
      <c r="P5"/>
      <c r="Q5"/>
      <c r="R5"/>
      <c r="S5"/>
      <c r="AB5" s="46">
        <v>1</v>
      </c>
    </row>
    <row r="6" spans="1:28" s="46" customFormat="1" ht="17.399999999999999" hidden="1" customHeight="1">
      <c r="A6" s="45"/>
      <c r="B6" s="53"/>
      <c r="C6" s="49"/>
      <c r="D6" s="97" t="s">
        <v>12</v>
      </c>
      <c r="E6" s="50"/>
      <c r="F6" s="55"/>
      <c r="G6" s="111">
        <f>(C7/3)</f>
        <v>2.7333333333333337E-3</v>
      </c>
      <c r="H6" s="112">
        <f>(C7/3)*2</f>
        <v>5.4666666666666674E-3</v>
      </c>
      <c r="I6" s="113">
        <f>(C7/3)*3</f>
        <v>8.2000000000000007E-3</v>
      </c>
      <c r="J6" s="116"/>
      <c r="K6" s="116"/>
      <c r="L6" s="121"/>
      <c r="M6" s="118"/>
      <c r="O6"/>
      <c r="P6"/>
      <c r="Q6"/>
      <c r="R6"/>
      <c r="S6"/>
    </row>
    <row r="7" spans="1:28" s="46" customFormat="1" ht="19.2" customHeight="1">
      <c r="A7" s="45"/>
      <c r="B7" s="53" t="s">
        <v>26</v>
      </c>
      <c r="C7" s="49">
        <v>8.2000000000000007E-3</v>
      </c>
      <c r="D7" s="97" t="s">
        <v>12</v>
      </c>
      <c r="E7" s="50">
        <f t="shared" ref="E7:E13" si="0">IF(D7="Sí",1)+IF(D7="No",0)</f>
        <v>1</v>
      </c>
      <c r="F7" s="51" t="s">
        <v>187</v>
      </c>
      <c r="G7" s="111"/>
      <c r="H7" s="112"/>
      <c r="I7" s="113"/>
      <c r="J7" s="114">
        <v>3</v>
      </c>
      <c r="K7" s="115">
        <f>INDEX(G6:I6,J7)</f>
        <v>8.2000000000000007E-3</v>
      </c>
      <c r="L7" s="119">
        <f>K7*E7</f>
        <v>8.2000000000000007E-3</v>
      </c>
      <c r="M7" s="118"/>
      <c r="O7"/>
      <c r="P7"/>
      <c r="Q7"/>
      <c r="R7"/>
      <c r="S7"/>
    </row>
    <row r="8" spans="1:28" s="46" customFormat="1" ht="14.4" hidden="1" customHeight="1">
      <c r="A8" s="45"/>
      <c r="B8" s="53"/>
      <c r="C8" s="49"/>
      <c r="D8" s="97" t="s">
        <v>12</v>
      </c>
      <c r="E8" s="50"/>
      <c r="F8" s="55"/>
      <c r="G8" s="111">
        <f>(C9/3)</f>
        <v>1.7333333333333333E-3</v>
      </c>
      <c r="H8" s="112">
        <f>(C9/3)*2</f>
        <v>3.4666666666666665E-3</v>
      </c>
      <c r="I8" s="113">
        <f>(C9/3)*3</f>
        <v>5.1999999999999998E-3</v>
      </c>
      <c r="J8" s="116"/>
      <c r="K8" s="116"/>
      <c r="L8" s="121"/>
      <c r="M8" s="118"/>
      <c r="O8"/>
      <c r="P8"/>
      <c r="Q8"/>
      <c r="R8"/>
      <c r="S8"/>
    </row>
    <row r="9" spans="1:28" s="46" customFormat="1" ht="18.600000000000001" customHeight="1">
      <c r="A9" s="45"/>
      <c r="B9" s="53" t="s">
        <v>32</v>
      </c>
      <c r="C9" s="49">
        <v>5.1999999999999998E-3</v>
      </c>
      <c r="D9" s="97" t="s">
        <v>12</v>
      </c>
      <c r="E9" s="50">
        <f t="shared" si="0"/>
        <v>1</v>
      </c>
      <c r="F9" s="51" t="s">
        <v>187</v>
      </c>
      <c r="G9" s="111"/>
      <c r="H9" s="112"/>
      <c r="I9" s="113"/>
      <c r="J9" s="114">
        <v>3</v>
      </c>
      <c r="K9" s="115">
        <f>INDEX(G8:I8,J9)</f>
        <v>5.1999999999999998E-3</v>
      </c>
      <c r="L9" s="119">
        <f t="shared" ref="L9:L13" si="1">K9*E9</f>
        <v>5.1999999999999998E-3</v>
      </c>
      <c r="M9" s="118"/>
      <c r="O9"/>
      <c r="P9"/>
      <c r="Q9"/>
      <c r="R9"/>
      <c r="S9"/>
    </row>
    <row r="10" spans="1:28" s="46" customFormat="1" ht="14.4" hidden="1" customHeight="1">
      <c r="A10" s="45"/>
      <c r="B10" s="53"/>
      <c r="C10" s="49"/>
      <c r="D10" s="97" t="s">
        <v>12</v>
      </c>
      <c r="E10" s="50"/>
      <c r="F10" s="55"/>
      <c r="G10" s="111">
        <f>(C11/3)</f>
        <v>2.0666666666666667E-3</v>
      </c>
      <c r="H10" s="112">
        <f>(C11/3)*2</f>
        <v>4.1333333333333335E-3</v>
      </c>
      <c r="I10" s="113">
        <f>(C11/3)*3</f>
        <v>6.2000000000000006E-3</v>
      </c>
      <c r="J10" s="116"/>
      <c r="K10" s="116"/>
      <c r="L10" s="121"/>
      <c r="M10" s="118"/>
      <c r="O10"/>
      <c r="P10"/>
      <c r="Q10"/>
      <c r="R10"/>
      <c r="S10"/>
    </row>
    <row r="11" spans="1:28" s="46" customFormat="1" ht="18.600000000000001" customHeight="1" thickBot="1">
      <c r="A11" s="45"/>
      <c r="B11" s="53" t="s">
        <v>36</v>
      </c>
      <c r="C11" s="49">
        <v>6.1999999999999998E-3</v>
      </c>
      <c r="D11" s="97" t="s">
        <v>12</v>
      </c>
      <c r="E11" s="50">
        <f t="shared" si="0"/>
        <v>1</v>
      </c>
      <c r="F11" s="51" t="s">
        <v>187</v>
      </c>
      <c r="G11" s="111"/>
      <c r="H11" s="112"/>
      <c r="I11" s="113"/>
      <c r="J11" s="114">
        <v>3</v>
      </c>
      <c r="K11" s="115">
        <f>INDEX(G10:I10,J11)</f>
        <v>6.2000000000000006E-3</v>
      </c>
      <c r="L11" s="119">
        <f t="shared" si="1"/>
        <v>6.2000000000000006E-3</v>
      </c>
      <c r="M11" s="118"/>
      <c r="O11"/>
      <c r="P11"/>
      <c r="Q11"/>
      <c r="R11"/>
      <c r="S11"/>
    </row>
    <row r="12" spans="1:28" s="46" customFormat="1" ht="14.4" hidden="1" customHeight="1">
      <c r="A12" s="45"/>
      <c r="B12" s="53"/>
      <c r="C12" s="49"/>
      <c r="D12" s="97" t="s">
        <v>12</v>
      </c>
      <c r="E12" s="50"/>
      <c r="F12" s="55"/>
      <c r="G12" s="111">
        <f>(C13/3)</f>
        <v>1.4E-3</v>
      </c>
      <c r="H12" s="112">
        <f>(C13/3)*2</f>
        <v>2.8E-3</v>
      </c>
      <c r="I12" s="113">
        <f>(C13/3)*3</f>
        <v>4.1999999999999997E-3</v>
      </c>
      <c r="J12" s="116"/>
      <c r="K12" s="116"/>
      <c r="L12" s="121"/>
      <c r="M12" s="118"/>
      <c r="O12"/>
      <c r="P12"/>
      <c r="Q12"/>
      <c r="R12"/>
      <c r="S12"/>
    </row>
    <row r="13" spans="1:28" s="46" customFormat="1" ht="18.600000000000001" customHeight="1" thickBot="1">
      <c r="A13" s="45"/>
      <c r="B13" s="53" t="s">
        <v>40</v>
      </c>
      <c r="C13" s="49">
        <v>4.1999999999999997E-3</v>
      </c>
      <c r="D13" s="97" t="s">
        <v>12</v>
      </c>
      <c r="E13" s="50">
        <f t="shared" si="0"/>
        <v>1</v>
      </c>
      <c r="F13" s="51" t="s">
        <v>187</v>
      </c>
      <c r="G13" s="111"/>
      <c r="H13" s="112"/>
      <c r="I13" s="113"/>
      <c r="J13" s="114">
        <v>3</v>
      </c>
      <c r="K13" s="115">
        <f>INDEX(G12:I12,J13)</f>
        <v>4.1999999999999997E-3</v>
      </c>
      <c r="L13" s="119">
        <f t="shared" si="1"/>
        <v>4.1999999999999997E-3</v>
      </c>
      <c r="M13" s="122">
        <f>SUM(L5:L13)</f>
        <v>3.15E-2</v>
      </c>
      <c r="O13"/>
      <c r="P13"/>
      <c r="Q13"/>
      <c r="R13"/>
      <c r="S13"/>
    </row>
    <row r="14" spans="1:28" s="46" customFormat="1" ht="15" hidden="1" customHeight="1" thickBot="1">
      <c r="A14" s="45"/>
      <c r="B14" s="52"/>
      <c r="C14" s="52"/>
      <c r="D14" s="98"/>
      <c r="E14" s="5"/>
      <c r="F14" s="52"/>
      <c r="G14" s="117" t="e">
        <f>(#REF!/3)</f>
        <v>#REF!</v>
      </c>
      <c r="H14" s="117" t="e">
        <f>(#REF!/3)*2</f>
        <v>#REF!</v>
      </c>
      <c r="I14" s="117" t="e">
        <f>(#REF!/3)*3</f>
        <v>#REF!</v>
      </c>
      <c r="J14" s="116"/>
      <c r="K14" s="116"/>
      <c r="L14" s="121"/>
      <c r="M14" s="118"/>
      <c r="O14"/>
      <c r="P14"/>
      <c r="Q14"/>
      <c r="R14"/>
      <c r="S14"/>
    </row>
    <row r="15" spans="1:28" s="46" customFormat="1">
      <c r="A15"/>
      <c r="C15" s="54">
        <f>SUM(C5:C14)</f>
        <v>3.15E-2</v>
      </c>
      <c r="D15" s="99"/>
      <c r="G15" s="100"/>
      <c r="H15" s="100"/>
      <c r="I15" s="100"/>
      <c r="J15" s="100"/>
      <c r="K15" s="100"/>
      <c r="L15" s="123"/>
      <c r="M15" s="123"/>
      <c r="N15"/>
      <c r="O15"/>
      <c r="P15"/>
      <c r="Q15"/>
      <c r="R15"/>
      <c r="S15"/>
    </row>
    <row r="17" spans="1:13" ht="28.8">
      <c r="A17" s="45"/>
      <c r="B17" s="45"/>
      <c r="C17" s="4" t="s">
        <v>9</v>
      </c>
      <c r="D17" s="94" t="s">
        <v>13</v>
      </c>
      <c r="E17" s="43"/>
      <c r="F17" s="77" t="s">
        <v>176</v>
      </c>
      <c r="G17" s="101" t="s">
        <v>14</v>
      </c>
      <c r="H17" s="102"/>
      <c r="I17" s="103"/>
      <c r="J17" s="94" t="s">
        <v>16</v>
      </c>
      <c r="K17" s="104" t="s">
        <v>15</v>
      </c>
      <c r="L17" s="77" t="s">
        <v>7</v>
      </c>
      <c r="M17" s="118"/>
    </row>
    <row r="18" spans="1:13">
      <c r="A18" s="47"/>
      <c r="B18" s="47"/>
      <c r="C18" s="48">
        <f>'Tabla Resultados TPB'!H4</f>
        <v>3.0700000000000002E-2</v>
      </c>
      <c r="D18" s="95"/>
      <c r="E18" s="44"/>
      <c r="F18" s="78"/>
      <c r="G18" s="105"/>
      <c r="H18" s="106"/>
      <c r="I18" s="107"/>
      <c r="J18" s="95"/>
      <c r="K18" s="108"/>
      <c r="L18" s="78"/>
      <c r="M18" s="118"/>
    </row>
    <row r="19" spans="1:13">
      <c r="A19" s="47" t="str">
        <f>'Tabla Resultados TPB'!E4</f>
        <v>TPB.1.2</v>
      </c>
      <c r="B19" s="47" t="str">
        <f>'Tabla Resultados TPB'!F4</f>
        <v>Conservación, restauración y puesta en valor de los ecosistemas naturales frente al cambio climático</v>
      </c>
      <c r="C19" s="45"/>
      <c r="D19" s="96"/>
      <c r="E19" s="45"/>
      <c r="F19" s="45"/>
      <c r="G19" s="109" t="s">
        <v>3</v>
      </c>
      <c r="H19" s="109" t="s">
        <v>4</v>
      </c>
      <c r="I19" s="109" t="s">
        <v>5</v>
      </c>
      <c r="J19" s="96"/>
      <c r="K19" s="96"/>
      <c r="L19" s="118"/>
      <c r="M19" s="118"/>
    </row>
    <row r="20" spans="1:13" hidden="1">
      <c r="A20" s="45"/>
      <c r="B20" s="45"/>
      <c r="C20" s="45"/>
      <c r="D20" s="96"/>
      <c r="E20" s="45"/>
      <c r="F20" s="45"/>
      <c r="G20" s="110">
        <f>(C21/3)</f>
        <v>3.0999999999999999E-3</v>
      </c>
      <c r="H20" s="110">
        <f>(C21/3)*2</f>
        <v>6.1999999999999998E-3</v>
      </c>
      <c r="I20" s="110">
        <f>(C21/3)*3</f>
        <v>9.2999999999999992E-3</v>
      </c>
      <c r="J20" s="96"/>
      <c r="K20" s="96"/>
      <c r="L20" s="118"/>
      <c r="M20" s="118"/>
    </row>
    <row r="21" spans="1:13" ht="15.6">
      <c r="A21" s="45"/>
      <c r="B21" s="53" t="s">
        <v>51</v>
      </c>
      <c r="C21" s="49">
        <v>9.2999999999999992E-3</v>
      </c>
      <c r="D21" s="97" t="s">
        <v>12</v>
      </c>
      <c r="E21" s="50">
        <f>IF(D21="Sí",1)+IF(D21="No",0)</f>
        <v>1</v>
      </c>
      <c r="F21" s="51" t="s">
        <v>188</v>
      </c>
      <c r="G21" s="97"/>
      <c r="H21" s="97"/>
      <c r="I21" s="97"/>
      <c r="J21" s="114">
        <v>3</v>
      </c>
      <c r="K21" s="115">
        <f>INDEX(G20:I20,J21)</f>
        <v>9.2999999999999992E-3</v>
      </c>
      <c r="L21" s="119">
        <f>K21*E21</f>
        <v>9.2999999999999992E-3</v>
      </c>
      <c r="M21" s="120"/>
    </row>
    <row r="22" spans="1:13" ht="14.4" hidden="1" customHeight="1">
      <c r="A22" s="45"/>
      <c r="B22" s="53"/>
      <c r="C22" s="49"/>
      <c r="D22" s="97" t="s">
        <v>12</v>
      </c>
      <c r="E22" s="50"/>
      <c r="F22" s="55"/>
      <c r="G22" s="97">
        <f>(C23/3)</f>
        <v>2.8999999999999998E-3</v>
      </c>
      <c r="H22" s="97">
        <f>(C23/3)*2</f>
        <v>5.7999999999999996E-3</v>
      </c>
      <c r="I22" s="97">
        <f>(C23/3)*3</f>
        <v>8.6999999999999994E-3</v>
      </c>
      <c r="J22" s="116"/>
      <c r="K22" s="116"/>
      <c r="L22" s="121"/>
      <c r="M22" s="118"/>
    </row>
    <row r="23" spans="1:13">
      <c r="A23" s="45"/>
      <c r="B23" s="53" t="s">
        <v>61</v>
      </c>
      <c r="C23" s="49">
        <v>8.6999999999999994E-3</v>
      </c>
      <c r="D23" s="97" t="s">
        <v>12</v>
      </c>
      <c r="E23" s="50">
        <f t="shared" ref="E23:E27" si="2">IF(D23="Sí",1)+IF(D23="No",0)</f>
        <v>1</v>
      </c>
      <c r="F23" s="51" t="s">
        <v>188</v>
      </c>
      <c r="G23" s="97"/>
      <c r="H23" s="97"/>
      <c r="I23" s="97"/>
      <c r="J23" s="114">
        <v>3</v>
      </c>
      <c r="K23" s="115">
        <f>INDEX(G22:I22,J23)</f>
        <v>8.6999999999999994E-3</v>
      </c>
      <c r="L23" s="119">
        <f>K23*E23</f>
        <v>8.6999999999999994E-3</v>
      </c>
      <c r="M23" s="118"/>
    </row>
    <row r="24" spans="1:13" ht="14.4" hidden="1" customHeight="1">
      <c r="A24" s="45"/>
      <c r="B24" s="53"/>
      <c r="C24" s="49"/>
      <c r="D24" s="97" t="s">
        <v>12</v>
      </c>
      <c r="E24" s="50"/>
      <c r="F24" s="55"/>
      <c r="G24" s="97">
        <f>(C25/3)</f>
        <v>2.3333333333333335E-3</v>
      </c>
      <c r="H24" s="97">
        <f>(C25/3)*2</f>
        <v>4.6666666666666671E-3</v>
      </c>
      <c r="I24" s="97">
        <f>(C25/3)*3</f>
        <v>7.000000000000001E-3</v>
      </c>
      <c r="J24" s="116"/>
      <c r="K24" s="116"/>
      <c r="L24" s="121"/>
      <c r="M24" s="118"/>
    </row>
    <row r="25" spans="1:13" ht="15" thickBot="1">
      <c r="A25" s="45"/>
      <c r="B25" s="53" t="s">
        <v>65</v>
      </c>
      <c r="C25" s="49">
        <v>7.0000000000000001E-3</v>
      </c>
      <c r="D25" s="97" t="s">
        <v>12</v>
      </c>
      <c r="E25" s="50">
        <f t="shared" si="2"/>
        <v>1</v>
      </c>
      <c r="F25" s="51" t="s">
        <v>188</v>
      </c>
      <c r="G25" s="97"/>
      <c r="H25" s="97"/>
      <c r="I25" s="97"/>
      <c r="J25" s="114">
        <v>3</v>
      </c>
      <c r="K25" s="115">
        <f>INDEX(G24:I24,J25)</f>
        <v>7.000000000000001E-3</v>
      </c>
      <c r="L25" s="119">
        <f>K25*E25</f>
        <v>7.000000000000001E-3</v>
      </c>
      <c r="M25" s="118"/>
    </row>
    <row r="26" spans="1:13" ht="14.4" hidden="1" customHeight="1">
      <c r="A26" s="45"/>
      <c r="B26" s="53"/>
      <c r="C26" s="49"/>
      <c r="D26" s="97" t="s">
        <v>12</v>
      </c>
      <c r="E26" s="50"/>
      <c r="F26" s="55"/>
      <c r="G26" s="97">
        <f>(C27/3)</f>
        <v>1.9E-3</v>
      </c>
      <c r="H26" s="97">
        <f>(C27/3)*2</f>
        <v>3.8E-3</v>
      </c>
      <c r="I26" s="97">
        <f>(C27/3)*3</f>
        <v>5.7000000000000002E-3</v>
      </c>
      <c r="J26" s="116"/>
      <c r="K26" s="116"/>
      <c r="L26" s="121"/>
      <c r="M26" s="118"/>
    </row>
    <row r="27" spans="1:13" ht="15" thickBot="1">
      <c r="A27" s="45"/>
      <c r="B27" s="53" t="s">
        <v>69</v>
      </c>
      <c r="C27" s="49">
        <v>5.7000000000000002E-3</v>
      </c>
      <c r="D27" s="97" t="s">
        <v>12</v>
      </c>
      <c r="E27" s="50">
        <f t="shared" si="2"/>
        <v>1</v>
      </c>
      <c r="F27" s="51" t="s">
        <v>188</v>
      </c>
      <c r="G27" s="97"/>
      <c r="H27" s="97"/>
      <c r="I27" s="97"/>
      <c r="J27" s="114">
        <v>3</v>
      </c>
      <c r="K27" s="115">
        <f>INDEX(G26:I26,J27)</f>
        <v>5.7000000000000002E-3</v>
      </c>
      <c r="L27" s="119">
        <f>K27*E27</f>
        <v>5.7000000000000002E-3</v>
      </c>
      <c r="M27" s="122">
        <f>SUM(L21:L27)</f>
        <v>3.0700000000000002E-2</v>
      </c>
    </row>
    <row r="28" spans="1:13" ht="14.4" hidden="1" customHeight="1">
      <c r="A28" s="45"/>
      <c r="B28" s="53"/>
      <c r="C28" s="55"/>
      <c r="D28" s="97"/>
      <c r="E28" s="50"/>
      <c r="F28" s="55"/>
      <c r="G28" s="97" t="e">
        <f>(#REF!/3)</f>
        <v>#REF!</v>
      </c>
      <c r="H28" s="97" t="e">
        <f>(#REF!/3)*2</f>
        <v>#REF!</v>
      </c>
      <c r="I28" s="97" t="e">
        <f>(#REF!/3)*3</f>
        <v>#REF!</v>
      </c>
      <c r="J28" s="116"/>
      <c r="K28" s="116"/>
      <c r="L28" s="121"/>
      <c r="M28" s="118"/>
    </row>
    <row r="29" spans="1:13">
      <c r="B29" s="46"/>
      <c r="C29" s="54">
        <f>SUM(C21:C28)</f>
        <v>3.0699999999999998E-2</v>
      </c>
      <c r="D29" s="99"/>
      <c r="E29" s="46"/>
      <c r="F29" s="46"/>
    </row>
    <row r="31" spans="1:13" ht="28.8">
      <c r="A31" s="45"/>
      <c r="B31" s="45"/>
      <c r="C31" s="4" t="s">
        <v>9</v>
      </c>
      <c r="D31" s="94" t="s">
        <v>13</v>
      </c>
      <c r="E31" s="43"/>
      <c r="F31" s="77" t="s">
        <v>176</v>
      </c>
      <c r="G31" s="101" t="s">
        <v>14</v>
      </c>
      <c r="H31" s="102"/>
      <c r="I31" s="103"/>
      <c r="J31" s="94" t="s">
        <v>16</v>
      </c>
      <c r="K31" s="104" t="s">
        <v>15</v>
      </c>
      <c r="L31" s="77" t="s">
        <v>7</v>
      </c>
      <c r="M31" s="118"/>
    </row>
    <row r="32" spans="1:13">
      <c r="A32" s="47"/>
      <c r="B32" s="47"/>
      <c r="C32" s="48">
        <f>'Tabla Resultados TPB'!H5</f>
        <v>2.5000000000000001E-2</v>
      </c>
      <c r="D32" s="95"/>
      <c r="E32" s="44"/>
      <c r="F32" s="78"/>
      <c r="G32" s="105"/>
      <c r="H32" s="106"/>
      <c r="I32" s="107"/>
      <c r="J32" s="95"/>
      <c r="K32" s="108"/>
      <c r="L32" s="78"/>
      <c r="M32" s="118"/>
    </row>
    <row r="33" spans="1:13">
      <c r="A33" s="47" t="str">
        <f>'Tabla Resultados TPB'!E5</f>
        <v>TPB.1.3</v>
      </c>
      <c r="B33" s="47" t="str">
        <f>'Tabla Resultados TPB'!F5</f>
        <v>Refuerzo e implementación de los Servicios Ecosistémicos en el territorio</v>
      </c>
      <c r="C33" s="45"/>
      <c r="D33" s="96"/>
      <c r="E33" s="45"/>
      <c r="F33" s="45"/>
      <c r="G33" s="109" t="s">
        <v>3</v>
      </c>
      <c r="H33" s="109" t="s">
        <v>4</v>
      </c>
      <c r="I33" s="109" t="s">
        <v>5</v>
      </c>
      <c r="J33" s="96"/>
      <c r="K33" s="96"/>
      <c r="L33" s="118"/>
      <c r="M33" s="118"/>
    </row>
    <row r="34" spans="1:13" hidden="1">
      <c r="A34" s="45"/>
      <c r="B34" s="45"/>
      <c r="C34" s="45"/>
      <c r="D34" s="96"/>
      <c r="E34" s="45"/>
      <c r="F34" s="45"/>
      <c r="G34" s="110">
        <f>(C35/3)</f>
        <v>2.3333333333333335E-3</v>
      </c>
      <c r="H34" s="110">
        <f>(C35/3)*2</f>
        <v>4.6666666666666671E-3</v>
      </c>
      <c r="I34" s="110">
        <f>(C35/3)*3</f>
        <v>7.000000000000001E-3</v>
      </c>
      <c r="J34" s="96"/>
      <c r="K34" s="96"/>
      <c r="L34" s="118"/>
      <c r="M34" s="118"/>
    </row>
    <row r="35" spans="1:13" ht="15.6">
      <c r="A35" s="45"/>
      <c r="B35" s="53" t="s">
        <v>75</v>
      </c>
      <c r="C35" s="49">
        <v>7.0000000000000001E-3</v>
      </c>
      <c r="D35" s="97" t="s">
        <v>12</v>
      </c>
      <c r="E35" s="50">
        <f>IF(D35="Sí",1)+IF(D35="No",0)</f>
        <v>1</v>
      </c>
      <c r="F35" s="51" t="s">
        <v>189</v>
      </c>
      <c r="G35" s="97"/>
      <c r="H35" s="97"/>
      <c r="I35" s="97"/>
      <c r="J35" s="114">
        <v>3</v>
      </c>
      <c r="K35" s="115">
        <f>INDEX(G34:I34,J35)</f>
        <v>7.000000000000001E-3</v>
      </c>
      <c r="L35" s="119">
        <f>K35*E35</f>
        <v>7.000000000000001E-3</v>
      </c>
      <c r="M35" s="120"/>
    </row>
    <row r="36" spans="1:13" ht="14.4" hidden="1" customHeight="1">
      <c r="A36" s="45"/>
      <c r="B36" s="53"/>
      <c r="C36" s="49"/>
      <c r="D36" s="97" t="s">
        <v>12</v>
      </c>
      <c r="E36" s="50">
        <f t="shared" ref="E36:E40" si="3">IF(D36="Sí",1)+IF(D36="No",0)</f>
        <v>1</v>
      </c>
      <c r="F36" s="55"/>
      <c r="G36" s="97">
        <f>(C37/3)</f>
        <v>3.1333333333333335E-3</v>
      </c>
      <c r="H36" s="97">
        <f>(C37/3)*2</f>
        <v>6.2666666666666669E-3</v>
      </c>
      <c r="I36" s="97">
        <f>(C37/3)*3</f>
        <v>9.4000000000000004E-3</v>
      </c>
      <c r="J36" s="116"/>
      <c r="K36" s="116"/>
      <c r="L36" s="121"/>
      <c r="M36" s="118"/>
    </row>
    <row r="37" spans="1:13" ht="15" thickBot="1">
      <c r="A37" s="45"/>
      <c r="B37" s="53" t="s">
        <v>81</v>
      </c>
      <c r="C37" s="49">
        <v>9.4000000000000004E-3</v>
      </c>
      <c r="D37" s="97" t="s">
        <v>12</v>
      </c>
      <c r="E37" s="50">
        <f t="shared" si="3"/>
        <v>1</v>
      </c>
      <c r="F37" s="51" t="s">
        <v>189</v>
      </c>
      <c r="G37" s="97"/>
      <c r="H37" s="97"/>
      <c r="I37" s="97"/>
      <c r="J37" s="114">
        <v>3</v>
      </c>
      <c r="K37" s="115">
        <f>INDEX(G36:I36,J37)</f>
        <v>9.4000000000000004E-3</v>
      </c>
      <c r="L37" s="119">
        <f>K37*E37</f>
        <v>9.4000000000000004E-3</v>
      </c>
      <c r="M37" s="118"/>
    </row>
    <row r="38" spans="1:13" ht="14.4" hidden="1" customHeight="1">
      <c r="A38" s="45"/>
      <c r="B38" s="53"/>
      <c r="C38" s="49"/>
      <c r="D38" s="97" t="s">
        <v>12</v>
      </c>
      <c r="E38" s="50">
        <f t="shared" si="3"/>
        <v>1</v>
      </c>
      <c r="F38" s="55"/>
      <c r="G38" s="97">
        <f>(C39/3)</f>
        <v>2.8666666666666667E-3</v>
      </c>
      <c r="H38" s="97">
        <f>(C39/3)*2</f>
        <v>5.7333333333333333E-3</v>
      </c>
      <c r="I38" s="97">
        <f>(C39/3)*3</f>
        <v>8.6E-3</v>
      </c>
      <c r="J38" s="116"/>
      <c r="K38" s="116"/>
      <c r="L38" s="121"/>
      <c r="M38" s="118"/>
    </row>
    <row r="39" spans="1:13" ht="15" thickBot="1">
      <c r="A39" s="45"/>
      <c r="B39" s="53" t="s">
        <v>85</v>
      </c>
      <c r="C39" s="49">
        <v>8.6E-3</v>
      </c>
      <c r="D39" s="97" t="s">
        <v>12</v>
      </c>
      <c r="E39" s="50">
        <f t="shared" si="3"/>
        <v>1</v>
      </c>
      <c r="F39" s="51" t="s">
        <v>189</v>
      </c>
      <c r="G39" s="97"/>
      <c r="H39" s="97"/>
      <c r="I39" s="97"/>
      <c r="J39" s="114">
        <v>3</v>
      </c>
      <c r="K39" s="115">
        <f>INDEX(G38:I38,J39)</f>
        <v>8.6E-3</v>
      </c>
      <c r="L39" s="119">
        <f>K39*E39</f>
        <v>8.6E-3</v>
      </c>
      <c r="M39" s="122">
        <f>SUM(L35:L40)</f>
        <v>2.5000000000000001E-2</v>
      </c>
    </row>
    <row r="40" spans="1:13" ht="14.4" hidden="1" customHeight="1">
      <c r="A40" s="45"/>
      <c r="B40" s="53"/>
      <c r="C40" s="55"/>
      <c r="D40" s="97"/>
      <c r="E40" s="50">
        <f t="shared" si="3"/>
        <v>0</v>
      </c>
      <c r="F40" s="55"/>
      <c r="G40" s="97" t="e">
        <f>(#REF!/3)</f>
        <v>#REF!</v>
      </c>
      <c r="H40" s="97" t="e">
        <f>(#REF!/3)*2</f>
        <v>#REF!</v>
      </c>
      <c r="I40" s="97" t="e">
        <f>(#REF!/3)*3</f>
        <v>#REF!</v>
      </c>
      <c r="J40" s="116"/>
      <c r="K40" s="116"/>
      <c r="L40" s="121"/>
      <c r="M40" s="118"/>
    </row>
    <row r="41" spans="1:13">
      <c r="B41" s="46"/>
      <c r="C41" s="54">
        <f>SUM(C35:C40)</f>
        <v>2.5000000000000001E-2</v>
      </c>
      <c r="D41" s="99"/>
      <c r="E41" s="46"/>
      <c r="F41" s="46"/>
    </row>
    <row r="43" spans="1:13" ht="28.8">
      <c r="A43" s="45"/>
      <c r="B43" s="45"/>
      <c r="C43" s="4" t="s">
        <v>9</v>
      </c>
      <c r="D43" s="94" t="s">
        <v>13</v>
      </c>
      <c r="E43" s="43"/>
      <c r="F43" s="77" t="s">
        <v>176</v>
      </c>
      <c r="G43" s="101" t="s">
        <v>14</v>
      </c>
      <c r="H43" s="102"/>
      <c r="I43" s="103"/>
      <c r="J43" s="94" t="s">
        <v>16</v>
      </c>
      <c r="K43" s="104" t="s">
        <v>15</v>
      </c>
      <c r="L43" s="77" t="s">
        <v>7</v>
      </c>
      <c r="M43" s="118"/>
    </row>
    <row r="44" spans="1:13">
      <c r="A44" s="47"/>
      <c r="B44" s="47"/>
      <c r="C44" s="48">
        <f>'Tabla Resultados TPB'!H6</f>
        <v>2.1999999999999999E-2</v>
      </c>
      <c r="D44" s="95"/>
      <c r="E44" s="44"/>
      <c r="F44" s="78"/>
      <c r="G44" s="105"/>
      <c r="H44" s="106"/>
      <c r="I44" s="107"/>
      <c r="J44" s="95"/>
      <c r="K44" s="108"/>
      <c r="L44" s="78"/>
      <c r="M44" s="118"/>
    </row>
    <row r="45" spans="1:13">
      <c r="A45" s="47" t="str">
        <f>'Tabla Resultados TPB'!E6</f>
        <v>TPB.2.1</v>
      </c>
      <c r="B45" s="56" t="str">
        <f>'Tabla Resultados TPB'!F6</f>
        <v>Recuperación, puesta en valor y utilización de técnicas tradicionales para la gestión sostenible de los recursos naturales</v>
      </c>
      <c r="C45" s="45"/>
      <c r="D45" s="96"/>
      <c r="E45" s="45"/>
      <c r="F45" s="45"/>
      <c r="G45" s="109" t="s">
        <v>3</v>
      </c>
      <c r="H45" s="109" t="s">
        <v>4</v>
      </c>
      <c r="I45" s="109" t="s">
        <v>5</v>
      </c>
      <c r="J45" s="96"/>
      <c r="K45" s="96"/>
      <c r="L45" s="118"/>
      <c r="M45" s="118"/>
    </row>
    <row r="46" spans="1:13" hidden="1">
      <c r="A46" s="45"/>
      <c r="B46" s="45"/>
      <c r="C46" s="45"/>
      <c r="D46" s="96"/>
      <c r="E46" s="45"/>
      <c r="F46" s="45"/>
      <c r="G46" s="110">
        <f>(C47/3)</f>
        <v>2.6666666666666666E-3</v>
      </c>
      <c r="H46" s="110">
        <f>(C47/3)*2</f>
        <v>5.3333333333333332E-3</v>
      </c>
      <c r="I46" s="110">
        <f>(C47/3)*3</f>
        <v>8.0000000000000002E-3</v>
      </c>
      <c r="J46" s="96"/>
      <c r="K46" s="96"/>
      <c r="L46" s="118"/>
      <c r="M46" s="118"/>
    </row>
    <row r="47" spans="1:13" ht="24" customHeight="1">
      <c r="A47" s="45"/>
      <c r="B47" s="53" t="s">
        <v>92</v>
      </c>
      <c r="C47" s="49">
        <v>8.0000000000000002E-3</v>
      </c>
      <c r="D47" s="97" t="s">
        <v>12</v>
      </c>
      <c r="E47" s="50">
        <f>IF(D47="Sí",1)+IF(D47="No",0)</f>
        <v>1</v>
      </c>
      <c r="F47" s="51" t="s">
        <v>190</v>
      </c>
      <c r="G47" s="111"/>
      <c r="H47" s="112"/>
      <c r="I47" s="113"/>
      <c r="J47" s="114">
        <v>3</v>
      </c>
      <c r="K47" s="115">
        <f>INDEX(G46:I46,J47)</f>
        <v>8.0000000000000002E-3</v>
      </c>
      <c r="L47" s="119">
        <f>K47*E47</f>
        <v>8.0000000000000002E-3</v>
      </c>
      <c r="M47" s="120"/>
    </row>
    <row r="48" spans="1:13" ht="14.4" hidden="1" customHeight="1">
      <c r="A48" s="45"/>
      <c r="B48" s="53"/>
      <c r="C48" s="49"/>
      <c r="D48" s="97" t="s">
        <v>12</v>
      </c>
      <c r="E48" s="50">
        <f t="shared" ref="E48:E54" si="4">IF(D48="Sí",1)+IF(D48="No",0)</f>
        <v>1</v>
      </c>
      <c r="F48" s="55"/>
      <c r="G48" s="111">
        <f>(C49/3)</f>
        <v>1.8333333333333333E-3</v>
      </c>
      <c r="H48" s="112">
        <f>(C49/3)*2</f>
        <v>3.6666666666666666E-3</v>
      </c>
      <c r="I48" s="113">
        <f>(C49/3)*3</f>
        <v>5.4999999999999997E-3</v>
      </c>
      <c r="J48" s="116"/>
      <c r="K48" s="116"/>
      <c r="L48" s="121"/>
      <c r="M48" s="118"/>
    </row>
    <row r="49" spans="1:13" ht="28.8">
      <c r="A49" s="45"/>
      <c r="B49" s="53" t="s">
        <v>178</v>
      </c>
      <c r="C49" s="49">
        <v>5.4999999999999997E-3</v>
      </c>
      <c r="D49" s="97" t="s">
        <v>12</v>
      </c>
      <c r="E49" s="50">
        <f t="shared" si="4"/>
        <v>1</v>
      </c>
      <c r="F49" s="51" t="s">
        <v>190</v>
      </c>
      <c r="G49" s="111"/>
      <c r="H49" s="112"/>
      <c r="I49" s="113"/>
      <c r="J49" s="114">
        <v>3</v>
      </c>
      <c r="K49" s="115">
        <f>INDEX(G48:I48,J49)</f>
        <v>5.4999999999999997E-3</v>
      </c>
      <c r="L49" s="119">
        <f>K49*E49</f>
        <v>5.4999999999999997E-3</v>
      </c>
      <c r="M49" s="118"/>
    </row>
    <row r="50" spans="1:13" ht="14.4" hidden="1" customHeight="1">
      <c r="A50" s="45"/>
      <c r="B50" s="53"/>
      <c r="C50" s="49"/>
      <c r="D50" s="97" t="s">
        <v>12</v>
      </c>
      <c r="E50" s="50">
        <f t="shared" si="4"/>
        <v>1</v>
      </c>
      <c r="F50" s="55"/>
      <c r="G50" s="111">
        <f>(C51/3)</f>
        <v>1.3333333333333333E-3</v>
      </c>
      <c r="H50" s="112">
        <f>(C51/3)*2</f>
        <v>2.6666666666666666E-3</v>
      </c>
      <c r="I50" s="113">
        <f>(C51/3)*3</f>
        <v>4.0000000000000001E-3</v>
      </c>
      <c r="J50" s="116"/>
      <c r="K50" s="116"/>
      <c r="L50" s="121"/>
      <c r="M50" s="118"/>
    </row>
    <row r="51" spans="1:13" ht="29.4" thickBot="1">
      <c r="A51" s="45"/>
      <c r="B51" s="53" t="s">
        <v>108</v>
      </c>
      <c r="C51" s="49">
        <v>4.0000000000000001E-3</v>
      </c>
      <c r="D51" s="97" t="s">
        <v>12</v>
      </c>
      <c r="E51" s="50">
        <f t="shared" si="4"/>
        <v>1</v>
      </c>
      <c r="F51" s="51" t="s">
        <v>190</v>
      </c>
      <c r="G51" s="111"/>
      <c r="H51" s="112"/>
      <c r="I51" s="113"/>
      <c r="J51" s="114">
        <v>3</v>
      </c>
      <c r="K51" s="115">
        <f>INDEX(G50:I50,J51)</f>
        <v>4.0000000000000001E-3</v>
      </c>
      <c r="L51" s="119">
        <f>K51*E51</f>
        <v>4.0000000000000001E-3</v>
      </c>
      <c r="M51" s="118"/>
    </row>
    <row r="52" spans="1:13" ht="14.4" hidden="1" customHeight="1">
      <c r="A52" s="45"/>
      <c r="B52" s="53"/>
      <c r="C52" s="49"/>
      <c r="D52" s="97" t="s">
        <v>12</v>
      </c>
      <c r="E52" s="50">
        <f t="shared" si="4"/>
        <v>1</v>
      </c>
      <c r="F52" s="55"/>
      <c r="G52" s="97">
        <f>(C53/3)</f>
        <v>1.4999999999999998E-3</v>
      </c>
      <c r="H52" s="97">
        <f>(C53/3)*2</f>
        <v>2.9999999999999996E-3</v>
      </c>
      <c r="I52" s="97">
        <f>(C53/3)*3</f>
        <v>4.4999999999999997E-3</v>
      </c>
      <c r="J52" s="116"/>
      <c r="K52" s="116"/>
      <c r="L52" s="121"/>
      <c r="M52" s="118"/>
    </row>
    <row r="53" spans="1:13" ht="21" customHeight="1" thickBot="1">
      <c r="A53" s="45"/>
      <c r="B53" s="53" t="s">
        <v>112</v>
      </c>
      <c r="C53" s="49">
        <v>4.4999999999999997E-3</v>
      </c>
      <c r="D53" s="97" t="s">
        <v>12</v>
      </c>
      <c r="E53" s="50">
        <f t="shared" si="4"/>
        <v>1</v>
      </c>
      <c r="F53" s="51" t="s">
        <v>190</v>
      </c>
      <c r="G53" s="111"/>
      <c r="H53" s="112"/>
      <c r="I53" s="113"/>
      <c r="J53" s="114">
        <v>3</v>
      </c>
      <c r="K53" s="115">
        <f>INDEX(G52:I52,J53)</f>
        <v>4.4999999999999997E-3</v>
      </c>
      <c r="L53" s="119">
        <f>K53*E53</f>
        <v>4.4999999999999997E-3</v>
      </c>
      <c r="M53" s="122">
        <f>SUM(L47:L54)</f>
        <v>2.2000000000000002E-2</v>
      </c>
    </row>
    <row r="54" spans="1:13" ht="14.4" hidden="1" customHeight="1">
      <c r="A54" s="45"/>
      <c r="B54" s="53"/>
      <c r="C54" s="55"/>
      <c r="D54" s="97"/>
      <c r="E54" s="50">
        <f t="shared" si="4"/>
        <v>0</v>
      </c>
      <c r="F54" s="55"/>
      <c r="G54" s="97" t="e">
        <f>(#REF!/3)</f>
        <v>#REF!</v>
      </c>
      <c r="H54" s="97" t="e">
        <f>(#REF!/3)*2</f>
        <v>#REF!</v>
      </c>
      <c r="I54" s="97" t="e">
        <f>(#REF!/3)*3</f>
        <v>#REF!</v>
      </c>
      <c r="J54" s="116"/>
      <c r="K54" s="116"/>
      <c r="L54" s="121"/>
      <c r="M54" s="118"/>
    </row>
    <row r="55" spans="1:13">
      <c r="B55" s="46"/>
      <c r="C55" s="54">
        <f>SUM(C47:C54)</f>
        <v>2.2000000000000002E-2</v>
      </c>
      <c r="D55" s="99"/>
      <c r="E55" s="46"/>
      <c r="F55" s="46"/>
    </row>
    <row r="57" spans="1:13" ht="28.8">
      <c r="A57" s="45"/>
      <c r="B57" s="45"/>
      <c r="C57" s="4" t="s">
        <v>9</v>
      </c>
      <c r="D57" s="94" t="s">
        <v>13</v>
      </c>
      <c r="E57" s="43"/>
      <c r="F57" s="77" t="s">
        <v>176</v>
      </c>
      <c r="G57" s="101" t="s">
        <v>14</v>
      </c>
      <c r="H57" s="102"/>
      <c r="I57" s="103"/>
      <c r="J57" s="94" t="s">
        <v>16</v>
      </c>
      <c r="K57" s="104" t="s">
        <v>15</v>
      </c>
      <c r="L57" s="77" t="s">
        <v>7</v>
      </c>
      <c r="M57" s="118"/>
    </row>
    <row r="58" spans="1:13">
      <c r="A58" s="47"/>
      <c r="B58" s="47"/>
      <c r="C58" s="48">
        <f>'Tabla Resultados TPB'!H7</f>
        <v>2.2499999999999999E-2</v>
      </c>
      <c r="D58" s="95"/>
      <c r="E58" s="44"/>
      <c r="F58" s="78"/>
      <c r="G58" s="105"/>
      <c r="H58" s="106"/>
      <c r="I58" s="107"/>
      <c r="J58" s="95"/>
      <c r="K58" s="108"/>
      <c r="L58" s="78"/>
      <c r="M58" s="118"/>
    </row>
    <row r="59" spans="1:13" ht="28.8">
      <c r="A59" s="47" t="str">
        <f>'Tabla Resultados TPB'!E7</f>
        <v>TPB.3.1</v>
      </c>
      <c r="B59" s="56" t="str">
        <f>'Tabla Resultados TPB'!F7</f>
        <v>Potenciación de las actividades primarias, impulsando la eficiencia de recursos,  manejo ecológico sostenible y la soberanía alimentaria</v>
      </c>
      <c r="C59" s="45"/>
      <c r="D59" s="96"/>
      <c r="E59" s="45"/>
      <c r="F59" s="45"/>
      <c r="G59" s="109" t="s">
        <v>3</v>
      </c>
      <c r="H59" s="109" t="s">
        <v>4</v>
      </c>
      <c r="I59" s="109" t="s">
        <v>5</v>
      </c>
      <c r="J59" s="96"/>
      <c r="K59" s="96"/>
      <c r="L59" s="118"/>
      <c r="M59" s="118"/>
    </row>
    <row r="60" spans="1:13" hidden="1">
      <c r="A60" s="47"/>
      <c r="B60" s="47"/>
      <c r="C60" s="45"/>
      <c r="D60" s="96"/>
      <c r="E60" s="45"/>
      <c r="F60" s="45"/>
      <c r="G60" s="110">
        <f>(C61/3)</f>
        <v>3.1999999999999997E-3</v>
      </c>
      <c r="H60" s="110">
        <f>(C61/3)*2</f>
        <v>6.3999999999999994E-3</v>
      </c>
      <c r="I60" s="110">
        <f>(C61/3)*3</f>
        <v>9.5999999999999992E-3</v>
      </c>
      <c r="J60" s="96"/>
      <c r="K60" s="96"/>
      <c r="L60" s="118"/>
      <c r="M60" s="118"/>
    </row>
    <row r="61" spans="1:13" ht="15.6">
      <c r="A61" s="45"/>
      <c r="B61" s="53" t="s">
        <v>75</v>
      </c>
      <c r="C61" s="49">
        <v>9.5999999999999992E-3</v>
      </c>
      <c r="D61" s="97" t="s">
        <v>12</v>
      </c>
      <c r="E61" s="50">
        <f>IF(D61="Sí",1)+IF(D61="No",0)</f>
        <v>1</v>
      </c>
      <c r="F61" s="51" t="s">
        <v>191</v>
      </c>
      <c r="G61" s="97"/>
      <c r="H61" s="97"/>
      <c r="I61" s="97"/>
      <c r="J61" s="114">
        <v>3</v>
      </c>
      <c r="K61" s="115">
        <f>INDEX(G60:I60,J61)</f>
        <v>9.5999999999999992E-3</v>
      </c>
      <c r="L61" s="119">
        <f>K61*E61</f>
        <v>9.5999999999999992E-3</v>
      </c>
      <c r="M61" s="120"/>
    </row>
    <row r="62" spans="1:13" ht="14.4" hidden="1" customHeight="1">
      <c r="A62" s="45"/>
      <c r="B62" s="53"/>
      <c r="C62" s="49"/>
      <c r="D62" s="97" t="s">
        <v>12</v>
      </c>
      <c r="E62" s="50">
        <f t="shared" ref="E62:E66" si="5">IF(D62="Sí",1)+IF(D62="No",0)</f>
        <v>1</v>
      </c>
      <c r="F62" s="55"/>
      <c r="G62" s="97">
        <f>(C63/3)</f>
        <v>2.8E-3</v>
      </c>
      <c r="H62" s="97">
        <f>(C63/3)*2</f>
        <v>5.5999999999999999E-3</v>
      </c>
      <c r="I62" s="97">
        <f>(C63/3)*3</f>
        <v>8.3999999999999995E-3</v>
      </c>
      <c r="J62" s="116"/>
      <c r="K62" s="116"/>
      <c r="L62" s="121"/>
      <c r="M62" s="118"/>
    </row>
    <row r="63" spans="1:13" ht="15" thickBot="1">
      <c r="A63" s="45"/>
      <c r="B63" s="53" t="s">
        <v>179</v>
      </c>
      <c r="C63" s="49">
        <v>8.3999999999999995E-3</v>
      </c>
      <c r="D63" s="97" t="s">
        <v>12</v>
      </c>
      <c r="E63" s="50">
        <f t="shared" si="5"/>
        <v>1</v>
      </c>
      <c r="F63" s="51" t="s">
        <v>191</v>
      </c>
      <c r="G63" s="97"/>
      <c r="H63" s="97"/>
      <c r="I63" s="97"/>
      <c r="J63" s="114">
        <v>3</v>
      </c>
      <c r="K63" s="115">
        <f>INDEX(G62:I62,J63)</f>
        <v>8.3999999999999995E-3</v>
      </c>
      <c r="L63" s="119">
        <f>K63*E63</f>
        <v>8.3999999999999995E-3</v>
      </c>
      <c r="M63" s="118"/>
    </row>
    <row r="64" spans="1:13" ht="14.4" hidden="1" customHeight="1">
      <c r="A64" s="45"/>
      <c r="B64" s="53"/>
      <c r="C64" s="49"/>
      <c r="D64" s="97" t="s">
        <v>12</v>
      </c>
      <c r="E64" s="50">
        <f t="shared" si="5"/>
        <v>1</v>
      </c>
      <c r="F64" s="55"/>
      <c r="G64" s="97">
        <f>(C65/3)</f>
        <v>1.4999999999999998E-3</v>
      </c>
      <c r="H64" s="97">
        <f>(C65/3)*2</f>
        <v>2.9999999999999996E-3</v>
      </c>
      <c r="I64" s="97">
        <f>(C65/3)*3</f>
        <v>4.4999999999999997E-3</v>
      </c>
      <c r="J64" s="116"/>
      <c r="K64" s="116"/>
      <c r="L64" s="121"/>
      <c r="M64" s="118"/>
    </row>
    <row r="65" spans="1:13" ht="15" thickBot="1">
      <c r="A65" s="45"/>
      <c r="B65" s="53" t="s">
        <v>138</v>
      </c>
      <c r="C65" s="49">
        <v>4.4999999999999997E-3</v>
      </c>
      <c r="D65" s="97" t="s">
        <v>12</v>
      </c>
      <c r="E65" s="50">
        <f t="shared" si="5"/>
        <v>1</v>
      </c>
      <c r="F65" s="51" t="s">
        <v>191</v>
      </c>
      <c r="G65" s="97"/>
      <c r="H65" s="97"/>
      <c r="I65" s="97"/>
      <c r="J65" s="114">
        <v>3</v>
      </c>
      <c r="K65" s="115">
        <f>INDEX(G64:I64,J65)</f>
        <v>4.4999999999999997E-3</v>
      </c>
      <c r="L65" s="119">
        <f>K65*E65</f>
        <v>4.4999999999999997E-3</v>
      </c>
      <c r="M65" s="122">
        <f>SUM(L61:L66)</f>
        <v>2.2499999999999999E-2</v>
      </c>
    </row>
    <row r="66" spans="1:13" ht="14.4" hidden="1" customHeight="1">
      <c r="A66" s="45"/>
      <c r="B66" s="53"/>
      <c r="C66" s="55"/>
      <c r="D66" s="97"/>
      <c r="E66" s="50">
        <f t="shared" si="5"/>
        <v>0</v>
      </c>
      <c r="F66" s="55"/>
      <c r="G66" s="97" t="e">
        <f>(#REF!/3)</f>
        <v>#REF!</v>
      </c>
      <c r="H66" s="97" t="e">
        <f>(#REF!/3)*2</f>
        <v>#REF!</v>
      </c>
      <c r="I66" s="97" t="e">
        <f>(#REF!/3)*3</f>
        <v>#REF!</v>
      </c>
      <c r="J66" s="116"/>
      <c r="K66" s="116"/>
      <c r="L66" s="121"/>
      <c r="M66" s="118"/>
    </row>
    <row r="67" spans="1:13">
      <c r="B67" s="46"/>
      <c r="C67" s="54">
        <f>SUM(C61:C66)</f>
        <v>2.2499999999999999E-2</v>
      </c>
      <c r="D67" s="99"/>
      <c r="E67" s="46"/>
      <c r="F67" s="46"/>
    </row>
    <row r="69" spans="1:13" ht="28.8">
      <c r="A69" s="45"/>
      <c r="B69" s="45"/>
      <c r="C69" s="4" t="s">
        <v>9</v>
      </c>
      <c r="D69" s="94" t="s">
        <v>13</v>
      </c>
      <c r="E69" s="43"/>
      <c r="F69" s="77" t="s">
        <v>176</v>
      </c>
      <c r="G69" s="101" t="s">
        <v>14</v>
      </c>
      <c r="H69" s="102"/>
      <c r="I69" s="103"/>
      <c r="J69" s="94" t="s">
        <v>16</v>
      </c>
      <c r="K69" s="104" t="s">
        <v>15</v>
      </c>
      <c r="L69" s="77" t="s">
        <v>7</v>
      </c>
      <c r="M69" s="118"/>
    </row>
    <row r="70" spans="1:13">
      <c r="A70" s="47"/>
      <c r="B70" s="47"/>
      <c r="C70" s="48">
        <f>'Tabla Resultados TPB'!H8</f>
        <v>0.02</v>
      </c>
      <c r="D70" s="95"/>
      <c r="E70" s="44"/>
      <c r="F70" s="78"/>
      <c r="G70" s="105"/>
      <c r="H70" s="106"/>
      <c r="I70" s="107"/>
      <c r="J70" s="95"/>
      <c r="K70" s="108"/>
      <c r="L70" s="78"/>
      <c r="M70" s="118"/>
    </row>
    <row r="71" spans="1:13">
      <c r="A71" s="47" t="str">
        <f>'Tabla Resultados TPB'!E8</f>
        <v>TPB.4.1</v>
      </c>
      <c r="B71" s="56" t="str">
        <f>'Tabla Resultados TPB'!F8</f>
        <v>Introducir Soluciones basadas en la Naturaleza para reducir la vulnerabilidad frente a los efectos del cambio climático</v>
      </c>
      <c r="C71" s="45"/>
      <c r="D71" s="96"/>
      <c r="E71" s="45"/>
      <c r="F71" s="45"/>
      <c r="G71" s="109" t="s">
        <v>3</v>
      </c>
      <c r="H71" s="109" t="s">
        <v>4</v>
      </c>
      <c r="I71" s="109" t="s">
        <v>5</v>
      </c>
      <c r="J71" s="96"/>
      <c r="K71" s="96"/>
      <c r="L71" s="118"/>
      <c r="M71" s="118"/>
    </row>
    <row r="72" spans="1:13" hidden="1">
      <c r="A72" s="45"/>
      <c r="B72" s="45"/>
      <c r="C72" s="45"/>
      <c r="D72" s="96"/>
      <c r="E72" s="45"/>
      <c r="F72" s="45"/>
      <c r="G72" s="110">
        <f>(C73/3)</f>
        <v>3.6666666666666666E-3</v>
      </c>
      <c r="H72" s="110">
        <f>(C73/3)*2</f>
        <v>7.3333333333333332E-3</v>
      </c>
      <c r="I72" s="110">
        <f>(C73/3)*3</f>
        <v>1.0999999999999999E-2</v>
      </c>
      <c r="J72" s="96"/>
      <c r="K72" s="96"/>
      <c r="L72" s="118"/>
      <c r="M72" s="118"/>
    </row>
    <row r="73" spans="1:13" ht="16.2" thickBot="1">
      <c r="A73" s="45"/>
      <c r="B73" s="53" t="s">
        <v>144</v>
      </c>
      <c r="C73" s="49">
        <v>1.0999999999999999E-2</v>
      </c>
      <c r="D73" s="97" t="s">
        <v>12</v>
      </c>
      <c r="E73" s="50">
        <f>IF(D73="Sí",1)+IF(D73="No",0)</f>
        <v>1</v>
      </c>
      <c r="F73" s="51" t="s">
        <v>192</v>
      </c>
      <c r="G73" s="97"/>
      <c r="H73" s="97"/>
      <c r="I73" s="97"/>
      <c r="J73" s="114">
        <v>3</v>
      </c>
      <c r="K73" s="115">
        <f>INDEX(G72:I72,J73)</f>
        <v>1.0999999999999999E-2</v>
      </c>
      <c r="L73" s="119">
        <f>K73*E73</f>
        <v>1.0999999999999999E-2</v>
      </c>
      <c r="M73" s="120"/>
    </row>
    <row r="74" spans="1:13" ht="14.4" hidden="1" customHeight="1">
      <c r="A74" s="45"/>
      <c r="B74" s="53"/>
      <c r="C74" s="49"/>
      <c r="D74" s="97" t="s">
        <v>12</v>
      </c>
      <c r="E74" s="50">
        <f t="shared" ref="E74:E76" si="6">IF(D74="Sí",1)+IF(D74="No",0)</f>
        <v>1</v>
      </c>
      <c r="F74" s="55"/>
      <c r="G74" s="97">
        <f>(C75/3)</f>
        <v>2.9999999999999996E-3</v>
      </c>
      <c r="H74" s="97">
        <f>(C75/3)*2</f>
        <v>5.9999999999999993E-3</v>
      </c>
      <c r="I74" s="97">
        <f>(C75/3)*3</f>
        <v>8.9999999999999993E-3</v>
      </c>
      <c r="J74" s="116"/>
      <c r="K74" s="116"/>
      <c r="L74" s="121"/>
      <c r="M74" s="118"/>
    </row>
    <row r="75" spans="1:13" ht="15" thickBot="1">
      <c r="A75" s="45"/>
      <c r="B75" s="53" t="s">
        <v>151</v>
      </c>
      <c r="C75" s="49">
        <v>8.9999999999999993E-3</v>
      </c>
      <c r="D75" s="97" t="s">
        <v>12</v>
      </c>
      <c r="E75" s="50">
        <f t="shared" si="6"/>
        <v>1</v>
      </c>
      <c r="F75" s="51" t="s">
        <v>192</v>
      </c>
      <c r="G75" s="97"/>
      <c r="H75" s="97"/>
      <c r="I75" s="97"/>
      <c r="J75" s="114">
        <v>3</v>
      </c>
      <c r="K75" s="115">
        <f>INDEX(G74:I74,J75)</f>
        <v>8.9999999999999993E-3</v>
      </c>
      <c r="L75" s="119">
        <f>K75*E75</f>
        <v>8.9999999999999993E-3</v>
      </c>
      <c r="M75" s="122">
        <f>SUM(L73:L75)</f>
        <v>1.9999999999999997E-2</v>
      </c>
    </row>
    <row r="76" spans="1:13" ht="14.4" hidden="1" customHeight="1">
      <c r="A76" s="45"/>
      <c r="B76" s="53"/>
      <c r="C76" s="55"/>
      <c r="D76" s="97"/>
      <c r="E76" s="50">
        <f t="shared" si="6"/>
        <v>0</v>
      </c>
      <c r="F76" s="55"/>
      <c r="G76" s="97" t="e">
        <f>(#REF!/3)</f>
        <v>#REF!</v>
      </c>
      <c r="H76" s="97" t="e">
        <f>(#REF!/3)*2</f>
        <v>#REF!</v>
      </c>
      <c r="I76" s="97" t="e">
        <f>(#REF!/3)*3</f>
        <v>#REF!</v>
      </c>
      <c r="J76" s="116"/>
      <c r="K76" s="116"/>
      <c r="L76" s="121"/>
      <c r="M76" s="118"/>
    </row>
    <row r="77" spans="1:13">
      <c r="B77" s="46"/>
      <c r="C77" s="54">
        <f>SUM(C73:C76)</f>
        <v>1.9999999999999997E-2</v>
      </c>
      <c r="D77" s="99"/>
      <c r="E77" s="46"/>
      <c r="F77" s="46"/>
    </row>
    <row r="80" spans="1:13" ht="28.8">
      <c r="A80" s="45"/>
      <c r="B80" s="45"/>
      <c r="C80" s="4" t="s">
        <v>9</v>
      </c>
      <c r="D80" s="94" t="s">
        <v>13</v>
      </c>
      <c r="E80" s="43"/>
      <c r="F80" s="77" t="s">
        <v>176</v>
      </c>
      <c r="G80" s="101" t="s">
        <v>14</v>
      </c>
      <c r="H80" s="102"/>
      <c r="I80" s="103"/>
      <c r="J80" s="94" t="s">
        <v>16</v>
      </c>
      <c r="K80" s="104" t="s">
        <v>15</v>
      </c>
      <c r="L80" s="77" t="s">
        <v>7</v>
      </c>
      <c r="M80" s="118"/>
    </row>
    <row r="81" spans="1:13">
      <c r="A81" s="47"/>
      <c r="B81" s="47"/>
      <c r="C81" s="48">
        <f>'Tabla Resultados TPB'!H9</f>
        <v>1.4999999999999999E-2</v>
      </c>
      <c r="D81" s="95"/>
      <c r="E81" s="44"/>
      <c r="F81" s="78"/>
      <c r="G81" s="105"/>
      <c r="H81" s="106"/>
      <c r="I81" s="107"/>
      <c r="J81" s="95"/>
      <c r="K81" s="108"/>
      <c r="L81" s="78"/>
      <c r="M81" s="118"/>
    </row>
    <row r="82" spans="1:13" ht="15" thickBot="1">
      <c r="A82" s="47" t="str">
        <f>'Tabla Resultados TPB'!E9</f>
        <v>TPB.4.2</v>
      </c>
      <c r="B82" s="56" t="str">
        <f>'Tabla Resultados TPB'!F9</f>
        <v>Multifuncionalidad del territorio y los recursos naturales frente al cambio climático</v>
      </c>
      <c r="C82" s="45"/>
      <c r="D82" s="96"/>
      <c r="E82" s="45"/>
      <c r="F82" s="45"/>
      <c r="G82" s="109" t="s">
        <v>3</v>
      </c>
      <c r="H82" s="109" t="s">
        <v>4</v>
      </c>
      <c r="I82" s="109" t="s">
        <v>5</v>
      </c>
      <c r="J82" s="96"/>
      <c r="K82" s="96"/>
      <c r="L82" s="118"/>
      <c r="M82" s="118"/>
    </row>
    <row r="83" spans="1:13" ht="15" hidden="1" thickBot="1">
      <c r="A83" s="45"/>
      <c r="B83" s="45"/>
      <c r="C83" s="45"/>
      <c r="D83" s="96"/>
      <c r="E83" s="45"/>
      <c r="F83" s="45"/>
      <c r="G83" s="110">
        <f>(C84/3)</f>
        <v>5.0000000000000001E-3</v>
      </c>
      <c r="H83" s="110">
        <f>(C84/3)*2</f>
        <v>0.01</v>
      </c>
      <c r="I83" s="110">
        <f>(C84/3)*3</f>
        <v>1.4999999999999999E-2</v>
      </c>
      <c r="J83" s="96"/>
      <c r="K83" s="96"/>
      <c r="L83" s="118"/>
      <c r="M83" s="118"/>
    </row>
    <row r="84" spans="1:13" ht="29.4" thickBot="1">
      <c r="A84" s="45"/>
      <c r="B84" s="53" t="s">
        <v>157</v>
      </c>
      <c r="C84" s="49">
        <v>1.4999999999999999E-2</v>
      </c>
      <c r="D84" s="97" t="s">
        <v>12</v>
      </c>
      <c r="E84" s="50">
        <f>IF(D84="Sí",1)+IF(D84="No",0)</f>
        <v>1</v>
      </c>
      <c r="F84" s="93" t="s">
        <v>193</v>
      </c>
      <c r="G84" s="111"/>
      <c r="H84" s="112"/>
      <c r="I84" s="113"/>
      <c r="J84" s="114">
        <v>3</v>
      </c>
      <c r="K84" s="115">
        <f>INDEX(G83:I83,J84)</f>
        <v>1.4999999999999999E-2</v>
      </c>
      <c r="L84" s="119">
        <f>K84*E84</f>
        <v>1.4999999999999999E-2</v>
      </c>
      <c r="M84" s="122">
        <f>SUM(L84:L85)</f>
        <v>1.4999999999999999E-2</v>
      </c>
    </row>
    <row r="85" spans="1:13" ht="14.4" hidden="1" customHeight="1">
      <c r="A85" s="45"/>
      <c r="B85" s="53"/>
      <c r="C85" s="49"/>
      <c r="D85" s="97"/>
      <c r="E85" s="50">
        <f t="shared" ref="E85" si="7">IF(D85="Sí",1)+IF(D85="No",0)</f>
        <v>0</v>
      </c>
      <c r="F85" s="55"/>
      <c r="G85" s="97" t="e">
        <f>(#REF!/3)</f>
        <v>#REF!</v>
      </c>
      <c r="H85" s="97" t="e">
        <f>(#REF!/3)*2</f>
        <v>#REF!</v>
      </c>
      <c r="I85" s="97" t="e">
        <f>(#REF!/3)*3</f>
        <v>#REF!</v>
      </c>
      <c r="J85" s="116"/>
      <c r="K85" s="116"/>
      <c r="L85" s="121"/>
      <c r="M85" s="118"/>
    </row>
    <row r="86" spans="1:13">
      <c r="B86" s="46"/>
      <c r="C86" s="54">
        <f>SUM(C84:C85)</f>
        <v>1.4999999999999999E-2</v>
      </c>
      <c r="D86" s="99"/>
      <c r="E86" s="46"/>
      <c r="F86" s="46"/>
    </row>
  </sheetData>
  <sheetProtection password="C1EC" sheet="1" objects="1" scenarios="1"/>
  <mergeCells count="42">
    <mergeCell ref="L1:L2"/>
    <mergeCell ref="D1:D2"/>
    <mergeCell ref="F1:F2"/>
    <mergeCell ref="G1:I2"/>
    <mergeCell ref="J1:J2"/>
    <mergeCell ref="K1:K2"/>
    <mergeCell ref="L17:L18"/>
    <mergeCell ref="D17:D18"/>
    <mergeCell ref="F17:F18"/>
    <mergeCell ref="G17:I18"/>
    <mergeCell ref="J17:J18"/>
    <mergeCell ref="K17:K18"/>
    <mergeCell ref="L31:L32"/>
    <mergeCell ref="D31:D32"/>
    <mergeCell ref="F31:F32"/>
    <mergeCell ref="G31:I32"/>
    <mergeCell ref="J31:J32"/>
    <mergeCell ref="K31:K32"/>
    <mergeCell ref="L43:L44"/>
    <mergeCell ref="D43:D44"/>
    <mergeCell ref="F43:F44"/>
    <mergeCell ref="G43:I44"/>
    <mergeCell ref="J43:J44"/>
    <mergeCell ref="K43:K44"/>
    <mergeCell ref="L57:L58"/>
    <mergeCell ref="D57:D58"/>
    <mergeCell ref="F57:F58"/>
    <mergeCell ref="G57:I58"/>
    <mergeCell ref="J57:J58"/>
    <mergeCell ref="K57:K58"/>
    <mergeCell ref="L69:L70"/>
    <mergeCell ref="D69:D70"/>
    <mergeCell ref="F69:F70"/>
    <mergeCell ref="G69:I70"/>
    <mergeCell ref="J69:J70"/>
    <mergeCell ref="K69:K70"/>
    <mergeCell ref="K80:K81"/>
    <mergeCell ref="L80:L81"/>
    <mergeCell ref="D80:D81"/>
    <mergeCell ref="F80:F81"/>
    <mergeCell ref="G80:I81"/>
    <mergeCell ref="J80:J81"/>
  </mergeCells>
  <dataValidations count="1">
    <dataValidation type="list" allowBlank="1" showInputMessage="1" showErrorMessage="1" errorTitle="Dato inválido" error="Por favor seleccione Sí o No" sqref="D84 D73:D75 D47:D53 D21:D27 D5:D13 D35:D39 D61:D65">
      <formula1>"Sí,No"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Q43"/>
  <sheetViews>
    <sheetView topLeftCell="A19" zoomScale="70" zoomScaleNormal="70" workbookViewId="0">
      <selection activeCell="C5" sqref="C5:M5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6384" width="11.5546875" style="15"/>
  </cols>
  <sheetData>
    <row r="1" spans="2:17" ht="15" thickBot="1"/>
    <row r="2" spans="2:17" s="7" customFormat="1" ht="19.8" customHeight="1" thickBot="1">
      <c r="B2" s="16" t="s">
        <v>17</v>
      </c>
      <c r="C2" s="80" t="s">
        <v>18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19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 ht="16.2" customHeight="1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2:17" s="7" customFormat="1" ht="28.8">
      <c r="B7" s="18" t="s">
        <v>20</v>
      </c>
      <c r="C7" s="19" t="s">
        <v>21</v>
      </c>
      <c r="D7" s="20" t="s">
        <v>22</v>
      </c>
      <c r="G7" s="20"/>
      <c r="H7" s="20"/>
    </row>
    <row r="8" spans="2:17" s="7" customFormat="1" ht="32.4" customHeight="1">
      <c r="D8" s="85" t="s">
        <v>23</v>
      </c>
      <c r="E8" s="79"/>
      <c r="F8" s="79"/>
      <c r="G8" s="79"/>
      <c r="H8" s="79"/>
      <c r="I8" s="79"/>
      <c r="J8" s="79"/>
      <c r="K8" s="79"/>
      <c r="L8" s="13"/>
      <c r="M8" s="11" t="s">
        <v>3</v>
      </c>
    </row>
    <row r="9" spans="2:17" s="7" customFormat="1" ht="32.4" customHeight="1">
      <c r="C9" s="10"/>
      <c r="D9" s="85" t="s">
        <v>24</v>
      </c>
      <c r="E9" s="79"/>
      <c r="F9" s="79"/>
      <c r="G9" s="79"/>
      <c r="H9" s="79"/>
      <c r="I9" s="79"/>
      <c r="J9" s="79"/>
      <c r="K9" s="79"/>
      <c r="M9" s="11" t="s">
        <v>4</v>
      </c>
    </row>
    <row r="10" spans="2:17" s="7" customFormat="1" ht="32.4" customHeight="1">
      <c r="C10" s="15"/>
      <c r="D10" s="85" t="s">
        <v>25</v>
      </c>
      <c r="E10" s="79"/>
      <c r="F10" s="79"/>
      <c r="G10" s="79"/>
      <c r="H10" s="79"/>
      <c r="I10" s="79"/>
      <c r="J10" s="79"/>
      <c r="K10" s="79"/>
      <c r="M10" s="11" t="s">
        <v>5</v>
      </c>
    </row>
    <row r="11" spans="2:17" s="7" customFormat="1" ht="17.399999999999999" customHeight="1" thickBot="1">
      <c r="D11" s="86"/>
      <c r="E11" s="86"/>
      <c r="F11" s="86"/>
      <c r="G11" s="86"/>
      <c r="H11" s="86"/>
      <c r="I11" s="86"/>
      <c r="J11" s="86"/>
      <c r="K11" s="86"/>
    </row>
    <row r="12" spans="2:17" s="7" customFormat="1" ht="16.2" customHeight="1" thickBot="1">
      <c r="C12" s="82" t="s">
        <v>26</v>
      </c>
      <c r="D12" s="83"/>
      <c r="E12" s="83"/>
      <c r="F12" s="83"/>
      <c r="G12" s="83"/>
      <c r="H12" s="83"/>
      <c r="I12" s="83"/>
      <c r="J12" s="83"/>
      <c r="K12" s="83"/>
      <c r="L12" s="83"/>
      <c r="M12" s="84"/>
    </row>
    <row r="13" spans="2:17" s="7" customFormat="1" ht="16.2" customHeight="1"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2:17" s="7" customFormat="1" ht="28.8">
      <c r="B14" s="18" t="s">
        <v>20</v>
      </c>
      <c r="C14" s="19" t="s">
        <v>27</v>
      </c>
      <c r="D14" s="87" t="s">
        <v>28</v>
      </c>
      <c r="E14" s="87"/>
      <c r="F14" s="87"/>
      <c r="G14" s="87"/>
      <c r="H14" s="87"/>
      <c r="I14" s="87"/>
      <c r="J14" s="87"/>
      <c r="K14" s="87"/>
      <c r="L14" s="87"/>
      <c r="M14" s="87"/>
    </row>
    <row r="15" spans="2:17" s="7" customFormat="1" ht="15.6" customHeight="1">
      <c r="C15" s="21"/>
      <c r="D15" s="85" t="s">
        <v>29</v>
      </c>
      <c r="E15" s="79"/>
      <c r="F15" s="79"/>
      <c r="G15" s="79"/>
      <c r="H15" s="79"/>
      <c r="I15" s="79"/>
      <c r="J15" s="79"/>
      <c r="K15" s="79"/>
      <c r="L15" s="13"/>
      <c r="M15" s="11" t="s">
        <v>3</v>
      </c>
    </row>
    <row r="16" spans="2:17" s="7" customFormat="1" ht="15.6" customHeight="1">
      <c r="C16" s="21"/>
      <c r="D16" s="85" t="s">
        <v>30</v>
      </c>
      <c r="E16" s="79"/>
      <c r="F16" s="79"/>
      <c r="G16" s="79"/>
      <c r="H16" s="79"/>
      <c r="I16" s="79"/>
      <c r="J16" s="79"/>
      <c r="K16" s="79"/>
      <c r="L16" s="13"/>
      <c r="M16" s="11" t="s">
        <v>4</v>
      </c>
    </row>
    <row r="17" spans="2:13" s="7" customFormat="1" ht="15.6" customHeight="1">
      <c r="C17" s="21"/>
      <c r="D17" s="85" t="s">
        <v>31</v>
      </c>
      <c r="E17" s="79"/>
      <c r="F17" s="79"/>
      <c r="G17" s="79"/>
      <c r="H17" s="79"/>
      <c r="I17" s="79"/>
      <c r="J17" s="79"/>
      <c r="K17" s="79"/>
      <c r="L17" s="13"/>
      <c r="M17" s="11" t="s">
        <v>5</v>
      </c>
    </row>
    <row r="18" spans="2:13" s="7" customFormat="1" ht="15" thickBot="1">
      <c r="C18" s="21"/>
      <c r="D18" s="79"/>
      <c r="E18" s="79"/>
      <c r="F18" s="79"/>
      <c r="G18" s="79"/>
      <c r="H18" s="79"/>
      <c r="I18" s="79"/>
      <c r="J18" s="79"/>
      <c r="K18" s="79"/>
      <c r="L18" s="13"/>
      <c r="M18" s="9"/>
    </row>
    <row r="19" spans="2:13" s="7" customFormat="1" ht="15" thickBot="1">
      <c r="C19" s="82" t="s">
        <v>32</v>
      </c>
      <c r="D19" s="83"/>
      <c r="E19" s="83"/>
      <c r="F19" s="83"/>
      <c r="G19" s="83"/>
      <c r="H19" s="83"/>
      <c r="I19" s="83"/>
      <c r="J19" s="83"/>
      <c r="K19" s="83"/>
      <c r="L19" s="83"/>
      <c r="M19" s="84"/>
    </row>
    <row r="20" spans="2:13" s="7" customFormat="1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2:13" s="7" customFormat="1" ht="28.8">
      <c r="B21" s="18" t="s">
        <v>20</v>
      </c>
      <c r="C21" s="19" t="s">
        <v>21</v>
      </c>
      <c r="D21" s="20" t="s">
        <v>22</v>
      </c>
      <c r="E21" s="17"/>
      <c r="F21" s="17"/>
      <c r="G21" s="17"/>
      <c r="H21" s="17"/>
      <c r="I21" s="17"/>
      <c r="J21" s="17"/>
      <c r="K21" s="17"/>
      <c r="L21" s="17"/>
      <c r="M21" s="17"/>
    </row>
    <row r="22" spans="2:13" s="7" customFormat="1">
      <c r="D22" s="85" t="s">
        <v>33</v>
      </c>
      <c r="E22" s="79"/>
      <c r="F22" s="79"/>
      <c r="G22" s="79"/>
      <c r="H22" s="79"/>
      <c r="I22" s="79"/>
      <c r="J22" s="79"/>
      <c r="K22" s="79"/>
      <c r="L22" s="13"/>
      <c r="M22" s="11" t="s">
        <v>3</v>
      </c>
    </row>
    <row r="23" spans="2:13" s="7" customFormat="1">
      <c r="D23" s="85" t="s">
        <v>34</v>
      </c>
      <c r="E23" s="79"/>
      <c r="F23" s="79"/>
      <c r="G23" s="79"/>
      <c r="H23" s="79"/>
      <c r="I23" s="79"/>
      <c r="J23" s="79"/>
      <c r="K23" s="79"/>
      <c r="L23" s="13"/>
      <c r="M23" s="11" t="s">
        <v>4</v>
      </c>
    </row>
    <row r="24" spans="2:13" s="7" customFormat="1">
      <c r="D24" s="85" t="s">
        <v>35</v>
      </c>
      <c r="E24" s="79"/>
      <c r="F24" s="79"/>
      <c r="G24" s="79"/>
      <c r="H24" s="79"/>
      <c r="I24" s="79"/>
      <c r="J24" s="79"/>
      <c r="K24" s="79"/>
      <c r="L24" s="13"/>
      <c r="M24" s="11" t="s">
        <v>5</v>
      </c>
    </row>
    <row r="25" spans="2:13" s="7" customFormat="1" ht="15" thickBot="1"/>
    <row r="26" spans="2:13" s="7" customFormat="1" ht="15" thickBot="1">
      <c r="C26" s="82" t="s">
        <v>36</v>
      </c>
      <c r="D26" s="83"/>
      <c r="E26" s="83"/>
      <c r="F26" s="83"/>
      <c r="G26" s="83"/>
      <c r="H26" s="83"/>
      <c r="I26" s="83"/>
      <c r="J26" s="83"/>
      <c r="K26" s="83"/>
      <c r="L26" s="83"/>
      <c r="M26" s="84"/>
    </row>
    <row r="27" spans="2:13" s="7" customFormat="1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2:13" s="7" customFormat="1" ht="30.6" customHeight="1">
      <c r="D28" s="85" t="s">
        <v>37</v>
      </c>
      <c r="E28" s="79"/>
      <c r="F28" s="79"/>
      <c r="G28" s="79"/>
      <c r="H28" s="79"/>
      <c r="I28" s="79"/>
      <c r="J28" s="79"/>
      <c r="K28" s="79"/>
      <c r="L28" s="13"/>
      <c r="M28" s="11" t="s">
        <v>3</v>
      </c>
    </row>
    <row r="29" spans="2:13" s="7" customFormat="1" ht="30.6" customHeight="1">
      <c r="D29" s="85" t="s">
        <v>38</v>
      </c>
      <c r="E29" s="79"/>
      <c r="F29" s="79"/>
      <c r="G29" s="79"/>
      <c r="H29" s="79"/>
      <c r="I29" s="79"/>
      <c r="J29" s="79"/>
      <c r="K29" s="79"/>
      <c r="L29" s="13"/>
      <c r="M29" s="11" t="s">
        <v>4</v>
      </c>
    </row>
    <row r="30" spans="2:13" s="7" customFormat="1" ht="30.6" customHeight="1">
      <c r="D30" s="85" t="s">
        <v>39</v>
      </c>
      <c r="E30" s="79"/>
      <c r="F30" s="79"/>
      <c r="G30" s="79"/>
      <c r="H30" s="79"/>
      <c r="I30" s="79"/>
      <c r="J30" s="79"/>
      <c r="K30" s="79"/>
      <c r="L30" s="13"/>
      <c r="M30" s="11" t="s">
        <v>5</v>
      </c>
    </row>
    <row r="31" spans="2:13" s="7" customFormat="1" ht="15" thickBot="1"/>
    <row r="32" spans="2:13" s="7" customFormat="1" ht="15" thickBot="1">
      <c r="C32" s="82" t="s">
        <v>40</v>
      </c>
      <c r="D32" s="83"/>
      <c r="E32" s="83"/>
      <c r="F32" s="83"/>
      <c r="G32" s="83"/>
      <c r="H32" s="83"/>
      <c r="I32" s="83"/>
      <c r="J32" s="83"/>
      <c r="K32" s="83"/>
      <c r="L32" s="83"/>
      <c r="M32" s="84"/>
    </row>
    <row r="33" spans="2:14" s="7" customFormat="1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2:14" s="7" customFormat="1" ht="19.2" customHeight="1">
      <c r="B34" s="88" t="s">
        <v>41</v>
      </c>
      <c r="C34" s="13" t="s">
        <v>42</v>
      </c>
      <c r="D34" s="79" t="s">
        <v>43</v>
      </c>
      <c r="E34" s="79"/>
      <c r="F34" s="79"/>
      <c r="G34" s="79"/>
      <c r="H34" s="79"/>
      <c r="I34" s="79"/>
      <c r="J34" s="79"/>
      <c r="K34" s="79"/>
      <c r="L34" s="17"/>
      <c r="M34" s="17"/>
    </row>
    <row r="35" spans="2:14" s="7" customFormat="1">
      <c r="B35" s="88"/>
      <c r="C35" s="13" t="s">
        <v>44</v>
      </c>
      <c r="D35" s="79" t="s">
        <v>45</v>
      </c>
      <c r="E35" s="79"/>
      <c r="F35" s="79"/>
      <c r="G35" s="79"/>
      <c r="H35" s="79"/>
      <c r="I35" s="79"/>
      <c r="J35" s="79"/>
      <c r="K35" s="79"/>
      <c r="L35" s="17"/>
      <c r="M35" s="17"/>
    </row>
    <row r="36" spans="2:14" s="7" customFormat="1">
      <c r="D36" s="85" t="s">
        <v>46</v>
      </c>
      <c r="E36" s="79"/>
      <c r="F36" s="79"/>
      <c r="G36" s="79"/>
      <c r="H36" s="79"/>
      <c r="I36" s="79"/>
      <c r="J36" s="79"/>
      <c r="K36" s="79"/>
      <c r="L36" s="13"/>
      <c r="M36" s="11" t="s">
        <v>3</v>
      </c>
    </row>
    <row r="37" spans="2:14">
      <c r="B37" s="7"/>
      <c r="C37" s="7"/>
      <c r="D37" s="85" t="s">
        <v>47</v>
      </c>
      <c r="E37" s="79"/>
      <c r="F37" s="79"/>
      <c r="G37" s="79"/>
      <c r="H37" s="79"/>
      <c r="I37" s="79"/>
      <c r="J37" s="79"/>
      <c r="K37" s="79"/>
      <c r="L37" s="13"/>
      <c r="M37" s="11" t="s">
        <v>4</v>
      </c>
      <c r="N37" s="7"/>
    </row>
    <row r="38" spans="2:14">
      <c r="B38" s="7"/>
      <c r="D38" s="85" t="s">
        <v>48</v>
      </c>
      <c r="E38" s="79"/>
      <c r="F38" s="79"/>
      <c r="G38" s="79"/>
      <c r="H38" s="79"/>
      <c r="I38" s="79"/>
      <c r="J38" s="79"/>
      <c r="K38" s="79"/>
      <c r="L38" s="13"/>
      <c r="M38" s="11" t="s">
        <v>5</v>
      </c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sheetProtection password="C1EC" sheet="1" objects="1" scenarios="1"/>
  <mergeCells count="27">
    <mergeCell ref="D36:K36"/>
    <mergeCell ref="D37:K37"/>
    <mergeCell ref="D38:K38"/>
    <mergeCell ref="D29:K29"/>
    <mergeCell ref="D30:K30"/>
    <mergeCell ref="C32:M32"/>
    <mergeCell ref="B34:B35"/>
    <mergeCell ref="D34:K34"/>
    <mergeCell ref="D35:K35"/>
    <mergeCell ref="C19:M19"/>
    <mergeCell ref="D22:K22"/>
    <mergeCell ref="D23:K23"/>
    <mergeCell ref="D24:K24"/>
    <mergeCell ref="C26:M26"/>
    <mergeCell ref="D28:K28"/>
    <mergeCell ref="D18:K18"/>
    <mergeCell ref="C2:Q2"/>
    <mergeCell ref="C5:M5"/>
    <mergeCell ref="D8:K8"/>
    <mergeCell ref="D9:K9"/>
    <mergeCell ref="D10:K10"/>
    <mergeCell ref="D11:K11"/>
    <mergeCell ref="C12:M12"/>
    <mergeCell ref="D14:M14"/>
    <mergeCell ref="D15:K15"/>
    <mergeCell ref="D16:K16"/>
    <mergeCell ref="D17:K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Q37"/>
  <sheetViews>
    <sheetView zoomScale="70" zoomScaleNormal="70" workbookViewId="0">
      <selection activeCell="C17" sqref="C17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6384" width="11.5546875" style="15"/>
  </cols>
  <sheetData>
    <row r="1" spans="2:17" ht="15" thickBot="1"/>
    <row r="2" spans="2:17" s="7" customFormat="1" ht="19.8" customHeight="1" thickBot="1">
      <c r="B2" s="16" t="s">
        <v>49</v>
      </c>
      <c r="C2" s="80" t="s">
        <v>50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51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 ht="16.2" customHeight="1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2:17" s="7" customFormat="1" ht="16.2" customHeight="1">
      <c r="B7" s="88" t="s">
        <v>41</v>
      </c>
      <c r="C7" s="13" t="s">
        <v>52</v>
      </c>
      <c r="D7" s="79" t="s">
        <v>53</v>
      </c>
      <c r="E7" s="79"/>
      <c r="F7" s="79"/>
      <c r="G7" s="79"/>
      <c r="H7" s="79"/>
      <c r="I7" s="79"/>
      <c r="J7" s="79"/>
      <c r="K7" s="79"/>
      <c r="L7" s="79"/>
      <c r="M7" s="79"/>
    </row>
    <row r="8" spans="2:17" s="7" customFormat="1" ht="16.2" customHeight="1">
      <c r="B8" s="88"/>
      <c r="C8" s="20" t="s">
        <v>54</v>
      </c>
      <c r="D8" s="87" t="s">
        <v>55</v>
      </c>
      <c r="E8" s="87"/>
      <c r="F8" s="87"/>
      <c r="G8" s="87"/>
      <c r="H8" s="87"/>
      <c r="I8" s="87"/>
      <c r="J8" s="87"/>
      <c r="K8" s="87"/>
      <c r="L8" s="87"/>
      <c r="M8" s="87"/>
    </row>
    <row r="9" spans="2:17" s="7" customFormat="1" ht="14.4" customHeight="1">
      <c r="B9" s="88"/>
      <c r="C9" s="20" t="s">
        <v>56</v>
      </c>
      <c r="D9" s="87" t="s">
        <v>57</v>
      </c>
      <c r="E9" s="87"/>
      <c r="F9" s="87"/>
      <c r="G9" s="87"/>
      <c r="H9" s="87"/>
      <c r="I9" s="87"/>
      <c r="J9" s="87"/>
      <c r="K9" s="87"/>
      <c r="L9" s="87"/>
      <c r="M9" s="87"/>
    </row>
    <row r="10" spans="2:17" s="7" customFormat="1" ht="32.4" customHeight="1">
      <c r="D10" s="85" t="s">
        <v>58</v>
      </c>
      <c r="E10" s="79"/>
      <c r="F10" s="79"/>
      <c r="G10" s="79"/>
      <c r="H10" s="79"/>
      <c r="I10" s="79"/>
      <c r="J10" s="79"/>
      <c r="K10" s="79"/>
      <c r="L10" s="13"/>
      <c r="M10" s="11" t="s">
        <v>3</v>
      </c>
    </row>
    <row r="11" spans="2:17" s="7" customFormat="1" ht="32.4" customHeight="1">
      <c r="C11" s="10"/>
      <c r="D11" s="85" t="s">
        <v>59</v>
      </c>
      <c r="E11" s="79"/>
      <c r="F11" s="79"/>
      <c r="G11" s="79"/>
      <c r="H11" s="79"/>
      <c r="I11" s="79"/>
      <c r="J11" s="79"/>
      <c r="K11" s="79"/>
      <c r="M11" s="11" t="s">
        <v>4</v>
      </c>
    </row>
    <row r="12" spans="2:17" s="7" customFormat="1" ht="32.4" customHeight="1">
      <c r="C12" s="15"/>
      <c r="D12" s="85" t="s">
        <v>60</v>
      </c>
      <c r="E12" s="79"/>
      <c r="F12" s="79"/>
      <c r="G12" s="79"/>
      <c r="H12" s="79"/>
      <c r="I12" s="79"/>
      <c r="J12" s="79"/>
      <c r="K12" s="79"/>
      <c r="M12" s="11" t="s">
        <v>5</v>
      </c>
    </row>
    <row r="13" spans="2:17" s="7" customFormat="1" ht="17.399999999999999" customHeight="1" thickBot="1">
      <c r="D13" s="86"/>
      <c r="E13" s="86"/>
      <c r="F13" s="86"/>
      <c r="G13" s="86"/>
      <c r="H13" s="86"/>
      <c r="I13" s="86"/>
      <c r="J13" s="86"/>
      <c r="K13" s="86"/>
    </row>
    <row r="14" spans="2:17" s="7" customFormat="1" ht="16.2" customHeight="1" thickBot="1">
      <c r="C14" s="82" t="s">
        <v>61</v>
      </c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2:17" s="7" customFormat="1" ht="16.2" customHeight="1"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2:17" s="7" customFormat="1" ht="28.8">
      <c r="B16" s="18" t="s">
        <v>20</v>
      </c>
      <c r="C16" s="20" t="s">
        <v>56</v>
      </c>
      <c r="D16" s="87" t="s">
        <v>57</v>
      </c>
      <c r="E16" s="87"/>
      <c r="F16" s="87"/>
      <c r="G16" s="87"/>
      <c r="H16" s="87"/>
      <c r="I16" s="87"/>
      <c r="J16" s="87"/>
      <c r="K16" s="87"/>
      <c r="L16" s="87"/>
      <c r="M16" s="87"/>
    </row>
    <row r="17" spans="3:13" s="10" customFormat="1" ht="28.2" customHeight="1">
      <c r="D17" s="85" t="s">
        <v>62</v>
      </c>
      <c r="E17" s="79"/>
      <c r="F17" s="79"/>
      <c r="G17" s="79"/>
      <c r="H17" s="79"/>
      <c r="I17" s="79"/>
      <c r="J17" s="79"/>
      <c r="K17" s="79"/>
      <c r="L17" s="13"/>
      <c r="M17" s="14" t="s">
        <v>3</v>
      </c>
    </row>
    <row r="18" spans="3:13" s="10" customFormat="1" ht="28.2" customHeight="1">
      <c r="D18" s="85" t="s">
        <v>63</v>
      </c>
      <c r="E18" s="79"/>
      <c r="F18" s="79"/>
      <c r="G18" s="79"/>
      <c r="H18" s="79"/>
      <c r="I18" s="79"/>
      <c r="J18" s="79"/>
      <c r="K18" s="79"/>
      <c r="L18" s="13"/>
      <c r="M18" s="14" t="s">
        <v>4</v>
      </c>
    </row>
    <row r="19" spans="3:13" s="10" customFormat="1" ht="28.2" customHeight="1">
      <c r="D19" s="85" t="s">
        <v>64</v>
      </c>
      <c r="E19" s="79"/>
      <c r="F19" s="79"/>
      <c r="G19" s="79"/>
      <c r="H19" s="79"/>
      <c r="I19" s="79"/>
      <c r="J19" s="79"/>
      <c r="K19" s="79"/>
      <c r="L19" s="13"/>
      <c r="M19" s="14" t="s">
        <v>5</v>
      </c>
    </row>
    <row r="20" spans="3:13" s="7" customFormat="1" ht="15" thickBot="1">
      <c r="C20" s="21"/>
      <c r="D20" s="79"/>
      <c r="E20" s="79"/>
      <c r="F20" s="79"/>
      <c r="G20" s="79"/>
      <c r="H20" s="79"/>
      <c r="I20" s="79"/>
      <c r="J20" s="79"/>
      <c r="K20" s="79"/>
      <c r="L20" s="13"/>
      <c r="M20" s="9"/>
    </row>
    <row r="21" spans="3:13" s="7" customFormat="1" ht="15" thickBot="1">
      <c r="C21" s="82" t="s">
        <v>65</v>
      </c>
      <c r="D21" s="83"/>
      <c r="E21" s="83"/>
      <c r="F21" s="83"/>
      <c r="G21" s="83"/>
      <c r="H21" s="83"/>
      <c r="I21" s="83"/>
      <c r="J21" s="83"/>
      <c r="K21" s="83"/>
      <c r="L21" s="83"/>
      <c r="M21" s="84"/>
    </row>
    <row r="22" spans="3:13" s="7" customFormat="1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3:13" s="7" customFormat="1">
      <c r="D23" s="85" t="s">
        <v>66</v>
      </c>
      <c r="E23" s="79"/>
      <c r="F23" s="79"/>
      <c r="G23" s="79"/>
      <c r="H23" s="79"/>
      <c r="I23" s="79"/>
      <c r="J23" s="79"/>
      <c r="K23" s="79"/>
      <c r="L23" s="13"/>
      <c r="M23" s="11" t="s">
        <v>3</v>
      </c>
    </row>
    <row r="24" spans="3:13" s="7" customFormat="1">
      <c r="D24" s="85" t="s">
        <v>67</v>
      </c>
      <c r="E24" s="79"/>
      <c r="F24" s="79"/>
      <c r="G24" s="79"/>
      <c r="H24" s="79"/>
      <c r="I24" s="79"/>
      <c r="J24" s="79"/>
      <c r="K24" s="79"/>
      <c r="L24" s="13"/>
      <c r="M24" s="11" t="s">
        <v>4</v>
      </c>
    </row>
    <row r="25" spans="3:13" s="7" customFormat="1">
      <c r="D25" s="85" t="s">
        <v>68</v>
      </c>
      <c r="E25" s="79"/>
      <c r="F25" s="79"/>
      <c r="G25" s="79"/>
      <c r="H25" s="79"/>
      <c r="I25" s="79"/>
      <c r="J25" s="79"/>
      <c r="K25" s="79"/>
      <c r="L25" s="13"/>
      <c r="M25" s="11" t="s">
        <v>5</v>
      </c>
    </row>
    <row r="26" spans="3:13" s="7" customFormat="1" ht="15" thickBot="1"/>
    <row r="27" spans="3:13" s="7" customFormat="1" ht="15" thickBot="1">
      <c r="C27" s="82" t="s">
        <v>69</v>
      </c>
      <c r="D27" s="83"/>
      <c r="E27" s="83"/>
      <c r="F27" s="83"/>
      <c r="G27" s="83"/>
      <c r="H27" s="83"/>
      <c r="I27" s="83"/>
      <c r="J27" s="83"/>
      <c r="K27" s="83"/>
      <c r="L27" s="83"/>
      <c r="M27" s="84"/>
    </row>
    <row r="28" spans="3:13" s="7" customFormat="1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3:13" s="7" customFormat="1" ht="15" customHeight="1">
      <c r="D29" s="85" t="s">
        <v>70</v>
      </c>
      <c r="E29" s="79"/>
      <c r="F29" s="79"/>
      <c r="G29" s="79"/>
      <c r="H29" s="79"/>
      <c r="I29" s="79"/>
      <c r="J29" s="79"/>
      <c r="K29" s="79"/>
      <c r="L29" s="13"/>
      <c r="M29" s="11" t="s">
        <v>3</v>
      </c>
    </row>
    <row r="30" spans="3:13" s="7" customFormat="1" ht="15" customHeight="1">
      <c r="D30" s="85" t="s">
        <v>71</v>
      </c>
      <c r="E30" s="79"/>
      <c r="F30" s="79"/>
      <c r="G30" s="79"/>
      <c r="H30" s="79"/>
      <c r="I30" s="79"/>
      <c r="J30" s="79"/>
      <c r="K30" s="79"/>
      <c r="L30" s="13"/>
      <c r="M30" s="11" t="s">
        <v>4</v>
      </c>
    </row>
    <row r="31" spans="3:13" s="7" customFormat="1" ht="15" customHeight="1">
      <c r="D31" s="85" t="s">
        <v>72</v>
      </c>
      <c r="E31" s="79"/>
      <c r="F31" s="79"/>
      <c r="G31" s="79"/>
      <c r="H31" s="79"/>
      <c r="I31" s="79"/>
      <c r="J31" s="79"/>
      <c r="K31" s="79"/>
      <c r="L31" s="13"/>
      <c r="M31" s="11" t="s">
        <v>5</v>
      </c>
    </row>
    <row r="32" spans="3:13" s="7" customFormat="1"/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</sheetData>
  <sheetProtection password="C1EC" sheet="1" objects="1" scenarios="1"/>
  <mergeCells count="24">
    <mergeCell ref="D31:K31"/>
    <mergeCell ref="D17:K17"/>
    <mergeCell ref="D18:K18"/>
    <mergeCell ref="D19:K19"/>
    <mergeCell ref="D20:K20"/>
    <mergeCell ref="C21:M21"/>
    <mergeCell ref="D23:K23"/>
    <mergeCell ref="D24:K24"/>
    <mergeCell ref="D25:K25"/>
    <mergeCell ref="C27:M27"/>
    <mergeCell ref="D29:K29"/>
    <mergeCell ref="D30:K30"/>
    <mergeCell ref="D16:M16"/>
    <mergeCell ref="C2:Q2"/>
    <mergeCell ref="C5:M5"/>
    <mergeCell ref="B7:B9"/>
    <mergeCell ref="D7:M7"/>
    <mergeCell ref="D8:M8"/>
    <mergeCell ref="D9:M9"/>
    <mergeCell ref="D10:K10"/>
    <mergeCell ref="D11:K11"/>
    <mergeCell ref="D12:K12"/>
    <mergeCell ref="D13:K13"/>
    <mergeCell ref="C14:M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Q39"/>
  <sheetViews>
    <sheetView zoomScale="70" zoomScaleNormal="70" workbookViewId="0">
      <selection activeCell="C14" sqref="C14:M14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6384" width="11.5546875" style="15"/>
  </cols>
  <sheetData>
    <row r="1" spans="2:17" ht="15" thickBot="1"/>
    <row r="2" spans="2:17" s="7" customFormat="1" ht="19.8" customHeight="1" thickBot="1">
      <c r="B2" s="16" t="s">
        <v>90</v>
      </c>
      <c r="C2" s="80" t="s">
        <v>91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92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>
      <c r="C6" s="22"/>
      <c r="D6" s="22"/>
      <c r="E6" s="22"/>
      <c r="F6" s="22"/>
      <c r="G6" s="22"/>
      <c r="H6" s="22"/>
    </row>
    <row r="7" spans="2:17" s="7" customFormat="1" ht="28.8">
      <c r="B7" s="18" t="s">
        <v>20</v>
      </c>
      <c r="C7" s="19" t="s">
        <v>76</v>
      </c>
      <c r="D7" s="87" t="s">
        <v>77</v>
      </c>
      <c r="E7" s="87"/>
      <c r="F7" s="87"/>
      <c r="G7" s="87"/>
      <c r="H7" s="87"/>
      <c r="I7" s="87"/>
      <c r="J7" s="87"/>
      <c r="K7" s="87"/>
      <c r="L7" s="87"/>
      <c r="M7" s="87"/>
    </row>
    <row r="8" spans="2:17" s="7" customFormat="1" ht="15.6" customHeight="1">
      <c r="D8" s="85" t="s">
        <v>93</v>
      </c>
      <c r="E8" s="79"/>
      <c r="F8" s="79"/>
      <c r="G8" s="79"/>
      <c r="H8" s="79"/>
      <c r="I8" s="79"/>
      <c r="J8" s="79"/>
      <c r="K8" s="79"/>
      <c r="L8" s="13"/>
      <c r="M8" s="11" t="s">
        <v>3</v>
      </c>
    </row>
    <row r="9" spans="2:17" s="7" customFormat="1" ht="15.6" customHeight="1">
      <c r="C9" s="10"/>
      <c r="D9" s="85" t="s">
        <v>94</v>
      </c>
      <c r="E9" s="79"/>
      <c r="F9" s="79"/>
      <c r="G9" s="79"/>
      <c r="H9" s="79"/>
      <c r="I9" s="79"/>
      <c r="J9" s="79"/>
      <c r="K9" s="79"/>
      <c r="M9" s="11" t="s">
        <v>4</v>
      </c>
    </row>
    <row r="10" spans="2:17" s="7" customFormat="1" ht="15.6" customHeight="1">
      <c r="C10" s="15"/>
      <c r="D10" s="85" t="s">
        <v>95</v>
      </c>
      <c r="E10" s="79"/>
      <c r="F10" s="79"/>
      <c r="G10" s="79"/>
      <c r="H10" s="79"/>
      <c r="I10" s="79"/>
      <c r="J10" s="79"/>
      <c r="K10" s="79"/>
      <c r="M10" s="11" t="s">
        <v>5</v>
      </c>
    </row>
    <row r="11" spans="2:17" s="7" customFormat="1" ht="17.399999999999999" customHeight="1" thickBot="1">
      <c r="D11" s="86"/>
      <c r="E11" s="86"/>
      <c r="F11" s="86"/>
      <c r="G11" s="86"/>
      <c r="H11" s="86"/>
      <c r="I11" s="86"/>
      <c r="J11" s="86"/>
      <c r="K11" s="86"/>
    </row>
    <row r="12" spans="2:17" s="7" customFormat="1" ht="16.2" customHeight="1" thickBot="1">
      <c r="C12" s="82" t="s">
        <v>96</v>
      </c>
      <c r="D12" s="83"/>
      <c r="E12" s="83"/>
      <c r="F12" s="83"/>
      <c r="G12" s="83"/>
      <c r="H12" s="83"/>
      <c r="I12" s="83"/>
      <c r="J12" s="83"/>
      <c r="K12" s="83"/>
      <c r="L12" s="83"/>
      <c r="M12" s="84"/>
    </row>
    <row r="13" spans="2:17" s="7" customFormat="1" ht="16.2" customHeight="1"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2:17" s="7" customFormat="1" ht="16.2" customHeight="1">
      <c r="B14" s="88" t="s">
        <v>41</v>
      </c>
      <c r="C14" s="13" t="s">
        <v>97</v>
      </c>
      <c r="D14" s="79" t="s">
        <v>98</v>
      </c>
      <c r="E14" s="79"/>
      <c r="F14" s="79"/>
      <c r="G14" s="79"/>
      <c r="H14" s="79"/>
      <c r="I14" s="79"/>
      <c r="J14" s="79"/>
      <c r="K14" s="79"/>
      <c r="L14" s="79"/>
      <c r="M14" s="79"/>
    </row>
    <row r="15" spans="2:17" s="7" customFormat="1">
      <c r="B15" s="88"/>
      <c r="C15" s="13" t="s">
        <v>99</v>
      </c>
      <c r="D15" s="79" t="s">
        <v>100</v>
      </c>
      <c r="E15" s="79"/>
      <c r="F15" s="79"/>
      <c r="G15" s="79"/>
      <c r="H15" s="79"/>
      <c r="I15" s="79"/>
      <c r="J15" s="79"/>
      <c r="K15" s="79"/>
      <c r="L15" s="79"/>
      <c r="M15" s="79"/>
    </row>
    <row r="16" spans="2:17" s="7" customFormat="1">
      <c r="B16" s="88"/>
      <c r="C16" s="13" t="s">
        <v>101</v>
      </c>
      <c r="D16" s="79" t="s">
        <v>102</v>
      </c>
      <c r="E16" s="79"/>
      <c r="F16" s="79"/>
      <c r="G16" s="79"/>
      <c r="H16" s="79"/>
      <c r="I16" s="79"/>
      <c r="J16" s="79"/>
      <c r="K16" s="79"/>
      <c r="L16" s="79"/>
      <c r="M16" s="79"/>
    </row>
    <row r="17" spans="2:13" s="7" customFormat="1">
      <c r="B17" s="88"/>
      <c r="C17" s="13" t="s">
        <v>103</v>
      </c>
      <c r="D17" s="79" t="s">
        <v>104</v>
      </c>
      <c r="E17" s="79"/>
      <c r="F17" s="79"/>
      <c r="G17" s="79"/>
      <c r="H17" s="79"/>
      <c r="I17" s="79"/>
      <c r="J17" s="79"/>
      <c r="K17" s="79"/>
      <c r="L17" s="79"/>
      <c r="M17" s="79"/>
    </row>
    <row r="18" spans="2:13" s="7" customFormat="1" ht="15.6" customHeight="1">
      <c r="B18" s="18"/>
      <c r="C18" s="17"/>
      <c r="D18" s="85" t="s">
        <v>105</v>
      </c>
      <c r="E18" s="79"/>
      <c r="F18" s="79"/>
      <c r="G18" s="79"/>
      <c r="H18" s="79"/>
      <c r="I18" s="79"/>
      <c r="J18" s="79"/>
      <c r="K18" s="79"/>
      <c r="L18" s="13"/>
      <c r="M18" s="11" t="s">
        <v>3</v>
      </c>
    </row>
    <row r="19" spans="2:13" s="7" customFormat="1" ht="15.6" customHeight="1">
      <c r="C19" s="17"/>
      <c r="D19" s="85" t="s">
        <v>106</v>
      </c>
      <c r="E19" s="79"/>
      <c r="F19" s="79"/>
      <c r="G19" s="79"/>
      <c r="H19" s="79"/>
      <c r="I19" s="79"/>
      <c r="J19" s="79"/>
      <c r="K19" s="79"/>
      <c r="L19" s="13"/>
      <c r="M19" s="11" t="s">
        <v>4</v>
      </c>
    </row>
    <row r="20" spans="2:13" s="7" customFormat="1" ht="15.6" customHeight="1">
      <c r="C20" s="21"/>
      <c r="D20" s="85" t="s">
        <v>107</v>
      </c>
      <c r="E20" s="79"/>
      <c r="F20" s="79"/>
      <c r="G20" s="79"/>
      <c r="H20" s="79"/>
      <c r="I20" s="79"/>
      <c r="J20" s="79"/>
      <c r="K20" s="79"/>
      <c r="L20" s="13"/>
      <c r="M20" s="11" t="s">
        <v>5</v>
      </c>
    </row>
    <row r="21" spans="2:13" s="7" customFormat="1" ht="15" thickBot="1">
      <c r="C21" s="21"/>
      <c r="D21" s="79"/>
      <c r="E21" s="79"/>
      <c r="F21" s="79"/>
      <c r="G21" s="79"/>
      <c r="H21" s="79"/>
      <c r="I21" s="79"/>
      <c r="J21" s="79"/>
      <c r="K21" s="79"/>
      <c r="L21" s="13"/>
      <c r="M21" s="9"/>
    </row>
    <row r="22" spans="2:13" s="7" customFormat="1" ht="15" thickBot="1">
      <c r="C22" s="82" t="s">
        <v>108</v>
      </c>
      <c r="D22" s="83"/>
      <c r="E22" s="83"/>
      <c r="F22" s="83"/>
      <c r="G22" s="83"/>
      <c r="H22" s="83"/>
      <c r="I22" s="83"/>
      <c r="J22" s="83"/>
      <c r="K22" s="83"/>
      <c r="L22" s="83"/>
      <c r="M22" s="84"/>
    </row>
    <row r="23" spans="2:13" s="7" customFormat="1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2:13" s="7" customFormat="1" ht="29.4" customHeight="1">
      <c r="D24" s="85" t="s">
        <v>109</v>
      </c>
      <c r="E24" s="79"/>
      <c r="F24" s="79"/>
      <c r="G24" s="79"/>
      <c r="H24" s="79"/>
      <c r="I24" s="79"/>
      <c r="J24" s="79"/>
      <c r="K24" s="79"/>
      <c r="L24" s="13"/>
      <c r="M24" s="11" t="s">
        <v>3</v>
      </c>
    </row>
    <row r="25" spans="2:13" s="7" customFormat="1" ht="29.4" customHeight="1">
      <c r="D25" s="85" t="s">
        <v>110</v>
      </c>
      <c r="E25" s="79"/>
      <c r="F25" s="79"/>
      <c r="G25" s="79"/>
      <c r="H25" s="79"/>
      <c r="I25" s="79"/>
      <c r="J25" s="79"/>
      <c r="K25" s="79"/>
      <c r="L25" s="13"/>
      <c r="M25" s="11" t="s">
        <v>4</v>
      </c>
    </row>
    <row r="26" spans="2:13" s="7" customFormat="1" ht="29.4" customHeight="1">
      <c r="D26" s="85" t="s">
        <v>111</v>
      </c>
      <c r="E26" s="79"/>
      <c r="F26" s="79"/>
      <c r="G26" s="79"/>
      <c r="H26" s="79"/>
      <c r="I26" s="79"/>
      <c r="J26" s="79"/>
      <c r="K26" s="79"/>
      <c r="L26" s="13"/>
      <c r="M26" s="11" t="s">
        <v>5</v>
      </c>
    </row>
    <row r="27" spans="2:13" s="7" customFormat="1" ht="15" thickBot="1"/>
    <row r="28" spans="2:13" s="7" customFormat="1" ht="15" thickBot="1">
      <c r="C28" s="82" t="s">
        <v>112</v>
      </c>
      <c r="D28" s="83"/>
      <c r="E28" s="83"/>
      <c r="F28" s="83"/>
      <c r="G28" s="83"/>
      <c r="H28" s="83"/>
      <c r="I28" s="83"/>
      <c r="J28" s="83"/>
      <c r="K28" s="83"/>
      <c r="L28" s="83"/>
      <c r="M28" s="84"/>
    </row>
    <row r="29" spans="2:13" s="7" customFormat="1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2:13" s="7" customFormat="1" ht="28.8" customHeight="1">
      <c r="B30" s="18" t="s">
        <v>20</v>
      </c>
      <c r="C30" s="13" t="s">
        <v>76</v>
      </c>
      <c r="D30" s="79" t="s">
        <v>113</v>
      </c>
      <c r="E30" s="79"/>
      <c r="F30" s="79"/>
      <c r="G30" s="79"/>
      <c r="H30" s="79"/>
      <c r="I30" s="79"/>
      <c r="J30" s="79"/>
      <c r="K30" s="79"/>
      <c r="L30" s="79"/>
      <c r="M30" s="79"/>
    </row>
    <row r="31" spans="2:13" s="7" customFormat="1" ht="30.6" customHeight="1">
      <c r="D31" s="85" t="s">
        <v>114</v>
      </c>
      <c r="E31" s="79"/>
      <c r="F31" s="79"/>
      <c r="G31" s="79"/>
      <c r="H31" s="79"/>
      <c r="I31" s="79"/>
      <c r="J31" s="79"/>
      <c r="K31" s="79"/>
      <c r="L31" s="13"/>
      <c r="M31" s="11" t="s">
        <v>3</v>
      </c>
    </row>
    <row r="32" spans="2:13" s="7" customFormat="1" ht="30.6" customHeight="1">
      <c r="D32" s="85" t="s">
        <v>115</v>
      </c>
      <c r="E32" s="79"/>
      <c r="F32" s="79"/>
      <c r="G32" s="79"/>
      <c r="H32" s="79"/>
      <c r="I32" s="79"/>
      <c r="J32" s="79"/>
      <c r="K32" s="79"/>
      <c r="L32" s="13"/>
      <c r="M32" s="11" t="s">
        <v>4</v>
      </c>
    </row>
    <row r="33" spans="2:14" s="7" customFormat="1" ht="30.6" customHeight="1">
      <c r="D33" s="85" t="s">
        <v>116</v>
      </c>
      <c r="E33" s="79"/>
      <c r="F33" s="79"/>
      <c r="G33" s="79"/>
      <c r="H33" s="79"/>
      <c r="I33" s="79"/>
      <c r="J33" s="79"/>
      <c r="K33" s="79"/>
      <c r="L33" s="13"/>
      <c r="M33" s="11" t="s">
        <v>5</v>
      </c>
    </row>
    <row r="34" spans="2:14" s="7" customFormat="1"/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</sheetData>
  <sheetProtection password="C1EC" sheet="1" objects="1" scenarios="1"/>
  <mergeCells count="26">
    <mergeCell ref="D33:K33"/>
    <mergeCell ref="D25:K25"/>
    <mergeCell ref="D26:K26"/>
    <mergeCell ref="C28:M28"/>
    <mergeCell ref="D30:M30"/>
    <mergeCell ref="D31:K31"/>
    <mergeCell ref="D32:K32"/>
    <mergeCell ref="D24:K24"/>
    <mergeCell ref="D11:K11"/>
    <mergeCell ref="C12:M12"/>
    <mergeCell ref="B14:B17"/>
    <mergeCell ref="D14:M14"/>
    <mergeCell ref="D15:M15"/>
    <mergeCell ref="D16:M16"/>
    <mergeCell ref="D17:M17"/>
    <mergeCell ref="D18:K18"/>
    <mergeCell ref="D19:K19"/>
    <mergeCell ref="D20:K20"/>
    <mergeCell ref="D21:K21"/>
    <mergeCell ref="C22:M22"/>
    <mergeCell ref="D10:K10"/>
    <mergeCell ref="C2:Q2"/>
    <mergeCell ref="C5:M5"/>
    <mergeCell ref="D7:M7"/>
    <mergeCell ref="D8:K8"/>
    <mergeCell ref="D9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Q34"/>
  <sheetViews>
    <sheetView zoomScale="70" zoomScaleNormal="70" workbookViewId="0">
      <selection activeCell="C14" sqref="C14:M14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6384" width="11.5546875" style="15"/>
  </cols>
  <sheetData>
    <row r="1" spans="2:17" ht="15" thickBot="1"/>
    <row r="2" spans="2:17" s="7" customFormat="1" ht="19.8" customHeight="1" thickBot="1">
      <c r="B2" s="16" t="s">
        <v>73</v>
      </c>
      <c r="C2" s="80" t="s">
        <v>74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75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 ht="16.2" customHeight="1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2:17" s="7" customFormat="1" ht="28.8">
      <c r="B7" s="18" t="s">
        <v>20</v>
      </c>
      <c r="C7" s="19" t="s">
        <v>76</v>
      </c>
      <c r="D7" s="87" t="s">
        <v>77</v>
      </c>
      <c r="E7" s="87"/>
      <c r="F7" s="87"/>
      <c r="G7" s="87"/>
      <c r="H7" s="87"/>
      <c r="I7" s="87"/>
      <c r="J7" s="87"/>
      <c r="K7" s="87"/>
      <c r="L7" s="87"/>
      <c r="M7" s="87"/>
    </row>
    <row r="8" spans="2:17" s="7" customFormat="1" ht="32.4" customHeight="1">
      <c r="D8" s="85" t="s">
        <v>78</v>
      </c>
      <c r="E8" s="79"/>
      <c r="F8" s="79"/>
      <c r="G8" s="79"/>
      <c r="H8" s="79"/>
      <c r="I8" s="79"/>
      <c r="J8" s="79"/>
      <c r="K8" s="79"/>
      <c r="L8" s="13"/>
      <c r="M8" s="11" t="s">
        <v>3</v>
      </c>
    </row>
    <row r="9" spans="2:17" s="7" customFormat="1" ht="32.4" customHeight="1">
      <c r="C9" s="10"/>
      <c r="D9" s="85" t="s">
        <v>79</v>
      </c>
      <c r="E9" s="79"/>
      <c r="F9" s="79"/>
      <c r="G9" s="79"/>
      <c r="H9" s="79"/>
      <c r="I9" s="79"/>
      <c r="J9" s="79"/>
      <c r="K9" s="79"/>
      <c r="M9" s="11" t="s">
        <v>4</v>
      </c>
    </row>
    <row r="10" spans="2:17" s="7" customFormat="1" ht="32.4" customHeight="1">
      <c r="C10" s="15"/>
      <c r="D10" s="85" t="s">
        <v>80</v>
      </c>
      <c r="E10" s="79"/>
      <c r="F10" s="79"/>
      <c r="G10" s="79"/>
      <c r="H10" s="79"/>
      <c r="I10" s="79"/>
      <c r="J10" s="79"/>
      <c r="K10" s="79"/>
      <c r="M10" s="11" t="s">
        <v>5</v>
      </c>
    </row>
    <row r="11" spans="2:17" s="7" customFormat="1" ht="17.399999999999999" customHeight="1" thickBot="1">
      <c r="D11" s="86"/>
      <c r="E11" s="86"/>
      <c r="F11" s="86"/>
      <c r="G11" s="86"/>
      <c r="H11" s="86"/>
      <c r="I11" s="86"/>
      <c r="J11" s="86"/>
      <c r="K11" s="86"/>
    </row>
    <row r="12" spans="2:17" s="7" customFormat="1" ht="16.2" customHeight="1" thickBot="1">
      <c r="C12" s="82" t="s">
        <v>81</v>
      </c>
      <c r="D12" s="83"/>
      <c r="E12" s="83"/>
      <c r="F12" s="83"/>
      <c r="G12" s="83"/>
      <c r="H12" s="83"/>
      <c r="I12" s="83"/>
      <c r="J12" s="83"/>
      <c r="K12" s="83"/>
      <c r="L12" s="83"/>
      <c r="M12" s="84"/>
    </row>
    <row r="13" spans="2:17" s="7" customFormat="1"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2:17" s="7" customFormat="1" ht="31.8" customHeight="1">
      <c r="C14" s="21"/>
      <c r="D14" s="85" t="s">
        <v>82</v>
      </c>
      <c r="E14" s="79"/>
      <c r="F14" s="79"/>
      <c r="G14" s="79"/>
      <c r="H14" s="79"/>
      <c r="I14" s="79"/>
      <c r="J14" s="79"/>
      <c r="K14" s="79"/>
      <c r="L14" s="13"/>
      <c r="M14" s="11" t="s">
        <v>3</v>
      </c>
    </row>
    <row r="15" spans="2:17" s="7" customFormat="1" ht="31.8" customHeight="1">
      <c r="C15" s="21"/>
      <c r="D15" s="85" t="s">
        <v>83</v>
      </c>
      <c r="E15" s="79"/>
      <c r="F15" s="79"/>
      <c r="G15" s="79"/>
      <c r="H15" s="79"/>
      <c r="I15" s="79"/>
      <c r="J15" s="79"/>
      <c r="K15" s="79"/>
      <c r="L15" s="13"/>
      <c r="M15" s="11" t="s">
        <v>4</v>
      </c>
    </row>
    <row r="16" spans="2:17" s="7" customFormat="1" ht="31.8" customHeight="1">
      <c r="C16" s="21"/>
      <c r="D16" s="85" t="s">
        <v>84</v>
      </c>
      <c r="E16" s="79"/>
      <c r="F16" s="79"/>
      <c r="G16" s="79"/>
      <c r="H16" s="79"/>
      <c r="I16" s="79"/>
      <c r="J16" s="79"/>
      <c r="K16" s="79"/>
      <c r="L16" s="13"/>
      <c r="M16" s="11" t="s">
        <v>5</v>
      </c>
    </row>
    <row r="17" spans="2:14" s="7" customFormat="1" ht="15" thickBot="1">
      <c r="C17" s="21"/>
      <c r="D17" s="79"/>
      <c r="E17" s="79"/>
      <c r="F17" s="79"/>
      <c r="G17" s="79"/>
      <c r="H17" s="79"/>
      <c r="I17" s="79"/>
      <c r="J17" s="79"/>
      <c r="K17" s="79"/>
      <c r="L17" s="13"/>
      <c r="M17" s="9"/>
    </row>
    <row r="18" spans="2:14" s="7" customFormat="1" ht="15" thickBot="1">
      <c r="C18" s="82" t="s">
        <v>85</v>
      </c>
      <c r="D18" s="83"/>
      <c r="E18" s="83"/>
      <c r="F18" s="83"/>
      <c r="G18" s="83"/>
      <c r="H18" s="83"/>
      <c r="I18" s="83"/>
      <c r="J18" s="83"/>
      <c r="K18" s="83"/>
      <c r="L18" s="83"/>
      <c r="M18" s="84"/>
    </row>
    <row r="19" spans="2:14" s="7" customFormat="1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2:14" s="7" customFormat="1">
      <c r="D20" s="85" t="s">
        <v>86</v>
      </c>
      <c r="E20" s="79"/>
      <c r="F20" s="79"/>
      <c r="G20" s="79"/>
      <c r="H20" s="79"/>
      <c r="I20" s="79"/>
      <c r="J20" s="79"/>
      <c r="K20" s="79"/>
      <c r="L20" s="13"/>
      <c r="M20" s="11" t="s">
        <v>3</v>
      </c>
    </row>
    <row r="21" spans="2:14" s="7" customFormat="1">
      <c r="D21" s="85" t="s">
        <v>87</v>
      </c>
      <c r="E21" s="79"/>
      <c r="F21" s="79"/>
      <c r="G21" s="79"/>
      <c r="H21" s="79"/>
      <c r="I21" s="79"/>
      <c r="J21" s="79"/>
      <c r="K21" s="79"/>
      <c r="L21" s="13"/>
      <c r="M21" s="11" t="s">
        <v>4</v>
      </c>
    </row>
    <row r="22" spans="2:14" s="7" customFormat="1">
      <c r="D22" s="85" t="s">
        <v>88</v>
      </c>
      <c r="E22" s="79"/>
      <c r="F22" s="79"/>
      <c r="G22" s="79"/>
      <c r="H22" s="79"/>
      <c r="I22" s="79"/>
      <c r="J22" s="79"/>
      <c r="K22" s="79"/>
      <c r="L22" s="13"/>
      <c r="M22" s="11" t="s">
        <v>5</v>
      </c>
    </row>
    <row r="23" spans="2:14" s="7" customFormat="1">
      <c r="D23" s="12"/>
      <c r="E23" s="13"/>
      <c r="F23" s="13"/>
      <c r="G23" s="13"/>
      <c r="H23" s="13"/>
      <c r="I23" s="13"/>
      <c r="J23" s="13"/>
      <c r="K23" s="13"/>
      <c r="L23" s="13"/>
      <c r="M23" s="11"/>
    </row>
    <row r="24" spans="2:14" s="7" customFormat="1" ht="54" customHeight="1">
      <c r="D24" s="12"/>
      <c r="E24" s="13"/>
      <c r="F24" s="13"/>
      <c r="G24" s="13"/>
      <c r="H24" s="13"/>
      <c r="I24" s="13"/>
      <c r="J24" s="89" t="s">
        <v>89</v>
      </c>
      <c r="K24" s="89"/>
      <c r="L24" s="89"/>
      <c r="M24" s="89"/>
    </row>
    <row r="25" spans="2:14" s="7" customFormat="1" ht="54" customHeight="1">
      <c r="D25" s="12"/>
      <c r="E25" s="13"/>
      <c r="F25" s="13"/>
      <c r="G25" s="13"/>
      <c r="H25" s="13"/>
      <c r="I25" s="13"/>
      <c r="J25" s="89"/>
      <c r="K25" s="89"/>
      <c r="L25" s="89"/>
      <c r="M25" s="89"/>
    </row>
    <row r="26" spans="2:14" s="7" customFormat="1" ht="54" customHeight="1">
      <c r="D26" s="12"/>
      <c r="E26" s="13"/>
      <c r="F26" s="13"/>
      <c r="G26" s="13"/>
      <c r="H26" s="13"/>
      <c r="I26" s="13"/>
      <c r="J26" s="89"/>
      <c r="K26" s="89"/>
      <c r="L26" s="89"/>
      <c r="M26" s="89"/>
    </row>
    <row r="27" spans="2:14" s="7" customFormat="1" ht="54" customHeight="1">
      <c r="D27" s="12"/>
      <c r="E27" s="13"/>
      <c r="F27" s="13"/>
      <c r="G27" s="13"/>
      <c r="H27" s="13"/>
      <c r="I27" s="13"/>
      <c r="J27" s="89"/>
      <c r="K27" s="89"/>
      <c r="L27" s="89"/>
      <c r="M27" s="89"/>
    </row>
    <row r="28" spans="2:14" s="7" customFormat="1" ht="54" customHeight="1">
      <c r="D28" s="12"/>
      <c r="E28" s="13"/>
      <c r="F28" s="13"/>
      <c r="G28" s="13"/>
      <c r="H28" s="13"/>
      <c r="I28" s="13"/>
      <c r="J28" s="89"/>
      <c r="K28" s="89"/>
      <c r="L28" s="89"/>
      <c r="M28" s="89"/>
    </row>
    <row r="29" spans="2:14" s="7" customFormat="1" ht="31.8" customHeight="1">
      <c r="D29" s="12"/>
      <c r="E29" s="13"/>
      <c r="F29" s="13"/>
      <c r="G29" s="13"/>
      <c r="H29" s="13"/>
      <c r="I29" s="13"/>
      <c r="J29" s="89"/>
      <c r="K29" s="89"/>
      <c r="L29" s="89"/>
      <c r="M29" s="89"/>
    </row>
    <row r="30" spans="2:14" s="7" customFormat="1"/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</sheetData>
  <sheetProtection password="C1EC" sheet="1" objects="1" scenarios="1"/>
  <mergeCells count="17">
    <mergeCell ref="C18:M18"/>
    <mergeCell ref="D20:K20"/>
    <mergeCell ref="D21:K21"/>
    <mergeCell ref="D22:K22"/>
    <mergeCell ref="J24:M29"/>
    <mergeCell ref="D17:K17"/>
    <mergeCell ref="C2:Q2"/>
    <mergeCell ref="C5:M5"/>
    <mergeCell ref="D7:M7"/>
    <mergeCell ref="D8:K8"/>
    <mergeCell ref="D9:K9"/>
    <mergeCell ref="D10:K10"/>
    <mergeCell ref="D11:K11"/>
    <mergeCell ref="C12:M12"/>
    <mergeCell ref="D14:K14"/>
    <mergeCell ref="D15:K15"/>
    <mergeCell ref="D16:K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1:Q36"/>
  <sheetViews>
    <sheetView zoomScale="70" zoomScaleNormal="70" workbookViewId="0">
      <selection activeCell="C14" sqref="C14:M14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3" width="11.5546875" style="15"/>
    <col min="14" max="14" width="19.6640625" style="15" customWidth="1"/>
    <col min="15" max="16384" width="11.5546875" style="15"/>
  </cols>
  <sheetData>
    <row r="1" spans="2:17" ht="15" thickBot="1"/>
    <row r="2" spans="2:17" s="7" customFormat="1" ht="19.8" customHeight="1" thickBot="1">
      <c r="B2" s="16" t="s">
        <v>117</v>
      </c>
      <c r="C2" s="80" t="s">
        <v>118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119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>
      <c r="C6" s="22"/>
      <c r="D6" s="22"/>
      <c r="E6" s="22"/>
      <c r="F6" s="22"/>
      <c r="G6" s="22"/>
      <c r="H6" s="22"/>
    </row>
    <row r="7" spans="2:17" s="7" customFormat="1" ht="32.4" customHeight="1">
      <c r="D7" s="85" t="s">
        <v>120</v>
      </c>
      <c r="E7" s="79"/>
      <c r="F7" s="79"/>
      <c r="G7" s="79"/>
      <c r="H7" s="79"/>
      <c r="I7" s="79"/>
      <c r="J7" s="79"/>
      <c r="K7" s="79"/>
      <c r="L7" s="13"/>
      <c r="M7" s="11" t="s">
        <v>3</v>
      </c>
    </row>
    <row r="8" spans="2:17" s="7" customFormat="1" ht="32.4" customHeight="1">
      <c r="C8" s="10"/>
      <c r="D8" s="85" t="s">
        <v>121</v>
      </c>
      <c r="E8" s="79"/>
      <c r="F8" s="79"/>
      <c r="G8" s="79"/>
      <c r="H8" s="79"/>
      <c r="I8" s="79"/>
      <c r="J8" s="79"/>
      <c r="K8" s="79"/>
      <c r="M8" s="11" t="s">
        <v>4</v>
      </c>
    </row>
    <row r="9" spans="2:17" s="7" customFormat="1" ht="32.4" customHeight="1">
      <c r="C9" s="15"/>
      <c r="D9" s="85" t="s">
        <v>122</v>
      </c>
      <c r="E9" s="79"/>
      <c r="F9" s="79"/>
      <c r="G9" s="79"/>
      <c r="H9" s="79"/>
      <c r="I9" s="79"/>
      <c r="J9" s="79"/>
      <c r="K9" s="79"/>
      <c r="M9" s="11" t="s">
        <v>5</v>
      </c>
    </row>
    <row r="10" spans="2:17" s="7" customFormat="1" ht="17.399999999999999" customHeight="1" thickBot="1">
      <c r="D10" s="86"/>
      <c r="E10" s="86"/>
      <c r="F10" s="86"/>
      <c r="G10" s="86"/>
      <c r="H10" s="86"/>
      <c r="I10" s="86"/>
      <c r="J10" s="86"/>
      <c r="K10" s="86"/>
    </row>
    <row r="11" spans="2:17" s="7" customFormat="1" ht="16.2" customHeight="1" thickBot="1">
      <c r="C11" s="82" t="s">
        <v>123</v>
      </c>
      <c r="D11" s="83"/>
      <c r="E11" s="83"/>
      <c r="F11" s="83"/>
      <c r="G11" s="83"/>
      <c r="H11" s="83"/>
      <c r="I11" s="83"/>
      <c r="J11" s="83"/>
      <c r="K11" s="83"/>
      <c r="L11" s="83"/>
      <c r="M11" s="84"/>
    </row>
    <row r="12" spans="2:17" s="7" customFormat="1" ht="16.2" customHeight="1"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2:17" s="7" customFormat="1" ht="16.2" customHeight="1">
      <c r="B13" s="88" t="s">
        <v>41</v>
      </c>
      <c r="C13" s="23" t="s">
        <v>124</v>
      </c>
      <c r="D13" s="79" t="s">
        <v>125</v>
      </c>
      <c r="E13" s="79"/>
      <c r="F13" s="79"/>
      <c r="G13" s="79"/>
      <c r="H13" s="79"/>
      <c r="I13" s="79"/>
      <c r="J13" s="79"/>
      <c r="K13" s="79"/>
      <c r="L13" s="79"/>
      <c r="M13" s="79"/>
    </row>
    <row r="14" spans="2:17" s="7" customFormat="1" ht="16.2" customHeight="1">
      <c r="B14" s="88"/>
      <c r="C14" s="13" t="s">
        <v>126</v>
      </c>
      <c r="D14" s="79" t="s">
        <v>127</v>
      </c>
      <c r="E14" s="79"/>
      <c r="F14" s="79"/>
      <c r="G14" s="79"/>
      <c r="H14" s="79"/>
      <c r="I14" s="79"/>
      <c r="J14" s="79"/>
      <c r="K14" s="79"/>
      <c r="L14" s="79"/>
      <c r="M14" s="79"/>
    </row>
    <row r="15" spans="2:17" s="7" customFormat="1">
      <c r="B15" s="88"/>
      <c r="C15" s="13" t="s">
        <v>128</v>
      </c>
      <c r="D15" s="79" t="s">
        <v>129</v>
      </c>
      <c r="E15" s="79"/>
      <c r="F15" s="79"/>
      <c r="G15" s="79"/>
      <c r="H15" s="79"/>
      <c r="I15" s="79"/>
      <c r="J15" s="79"/>
      <c r="K15" s="79"/>
      <c r="L15" s="79"/>
      <c r="M15" s="79"/>
    </row>
    <row r="16" spans="2:17" s="7" customFormat="1">
      <c r="B16" s="88"/>
      <c r="C16" s="13" t="s">
        <v>130</v>
      </c>
      <c r="D16" s="79" t="s">
        <v>131</v>
      </c>
      <c r="E16" s="79"/>
      <c r="F16" s="79"/>
      <c r="G16" s="79"/>
      <c r="H16" s="79"/>
      <c r="I16" s="79"/>
      <c r="J16" s="79"/>
      <c r="K16" s="79"/>
      <c r="L16" s="79"/>
      <c r="M16" s="79"/>
    </row>
    <row r="17" spans="2:13" s="7" customFormat="1">
      <c r="B17" s="88"/>
      <c r="C17" s="13" t="s">
        <v>132</v>
      </c>
      <c r="D17" s="79" t="s">
        <v>133</v>
      </c>
      <c r="E17" s="79"/>
      <c r="F17" s="79"/>
      <c r="G17" s="79"/>
      <c r="H17" s="79"/>
      <c r="I17" s="79"/>
      <c r="J17" s="79"/>
      <c r="K17" s="79"/>
      <c r="L17" s="79"/>
      <c r="M17" s="79"/>
    </row>
    <row r="18" spans="2:13" s="7" customFormat="1" ht="15.6" customHeight="1">
      <c r="C18" s="21"/>
      <c r="D18" s="85" t="s">
        <v>134</v>
      </c>
      <c r="E18" s="79"/>
      <c r="F18" s="79"/>
      <c r="G18" s="79"/>
      <c r="H18" s="79"/>
      <c r="I18" s="79"/>
      <c r="J18" s="79"/>
      <c r="K18" s="79"/>
      <c r="L18" s="13"/>
      <c r="M18" s="11" t="s">
        <v>3</v>
      </c>
    </row>
    <row r="19" spans="2:13" s="7" customFormat="1" ht="15.6" customHeight="1">
      <c r="C19" s="21"/>
      <c r="D19" s="85" t="s">
        <v>135</v>
      </c>
      <c r="E19" s="79"/>
      <c r="F19" s="79"/>
      <c r="G19" s="79"/>
      <c r="H19" s="79"/>
      <c r="I19" s="79"/>
      <c r="J19" s="79"/>
      <c r="K19" s="79"/>
      <c r="L19" s="13"/>
      <c r="M19" s="11" t="s">
        <v>4</v>
      </c>
    </row>
    <row r="20" spans="2:13" s="7" customFormat="1" ht="15.6" customHeight="1">
      <c r="C20" s="21"/>
      <c r="D20" s="85" t="s">
        <v>136</v>
      </c>
      <c r="E20" s="79"/>
      <c r="F20" s="79"/>
      <c r="G20" s="79"/>
      <c r="H20" s="79"/>
      <c r="I20" s="79"/>
      <c r="J20" s="79"/>
      <c r="K20" s="79"/>
      <c r="L20" s="13"/>
      <c r="M20" s="11" t="s">
        <v>5</v>
      </c>
    </row>
    <row r="21" spans="2:13" s="7" customFormat="1" ht="22.2" customHeight="1">
      <c r="C21" s="21"/>
      <c r="D21" s="12"/>
      <c r="E21" s="13"/>
      <c r="F21" s="13"/>
      <c r="G21" s="13"/>
      <c r="H21" s="13"/>
      <c r="I21" s="13"/>
      <c r="J21" s="90" t="s">
        <v>137</v>
      </c>
      <c r="K21" s="90"/>
      <c r="L21" s="90"/>
      <c r="M21" s="90"/>
    </row>
    <row r="22" spans="2:13" s="7" customFormat="1" ht="22.2" customHeight="1">
      <c r="C22" s="21"/>
      <c r="D22" s="12"/>
      <c r="E22" s="13"/>
      <c r="F22" s="13"/>
      <c r="G22" s="13"/>
      <c r="H22" s="13"/>
      <c r="I22" s="13"/>
      <c r="J22" s="90"/>
      <c r="K22" s="90"/>
      <c r="L22" s="90"/>
      <c r="M22" s="90"/>
    </row>
    <row r="23" spans="2:13" s="7" customFormat="1" ht="22.2" customHeight="1">
      <c r="C23" s="21"/>
      <c r="D23" s="12"/>
      <c r="E23" s="13"/>
      <c r="F23" s="13"/>
      <c r="G23" s="13"/>
      <c r="H23" s="13"/>
      <c r="I23" s="13"/>
      <c r="J23" s="90"/>
      <c r="K23" s="90"/>
      <c r="L23" s="90"/>
      <c r="M23" s="90"/>
    </row>
    <row r="24" spans="2:13" s="7" customFormat="1" ht="22.2" customHeight="1">
      <c r="C24" s="21"/>
      <c r="D24" s="12"/>
      <c r="E24" s="13"/>
      <c r="F24" s="13"/>
      <c r="G24" s="13"/>
      <c r="H24" s="13"/>
      <c r="I24" s="13"/>
      <c r="J24" s="90"/>
      <c r="K24" s="90"/>
      <c r="L24" s="90"/>
      <c r="M24" s="90"/>
    </row>
    <row r="25" spans="2:13" s="7" customFormat="1" ht="13.2" customHeight="1">
      <c r="C25" s="21"/>
      <c r="D25" s="12"/>
      <c r="E25" s="13"/>
      <c r="F25" s="13"/>
      <c r="G25" s="13"/>
      <c r="H25" s="13"/>
      <c r="I25" s="13"/>
      <c r="J25" s="90"/>
      <c r="K25" s="90"/>
      <c r="L25" s="90"/>
      <c r="M25" s="90"/>
    </row>
    <row r="26" spans="2:13" s="7" customFormat="1" ht="15" thickBot="1">
      <c r="C26" s="21"/>
      <c r="D26" s="79"/>
      <c r="E26" s="79"/>
      <c r="F26" s="79"/>
      <c r="G26" s="79"/>
      <c r="H26" s="79"/>
      <c r="I26" s="79"/>
      <c r="J26" s="79"/>
      <c r="K26" s="79"/>
      <c r="L26" s="13"/>
      <c r="M26" s="9"/>
    </row>
    <row r="27" spans="2:13" s="7" customFormat="1" ht="15" thickBot="1">
      <c r="C27" s="82" t="s">
        <v>138</v>
      </c>
      <c r="D27" s="83"/>
      <c r="E27" s="83"/>
      <c r="F27" s="83"/>
      <c r="G27" s="83"/>
      <c r="H27" s="83"/>
      <c r="I27" s="83"/>
      <c r="J27" s="83"/>
      <c r="K27" s="83"/>
      <c r="L27" s="83"/>
      <c r="M27" s="84"/>
    </row>
    <row r="28" spans="2:13" s="7" customFormat="1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2:13" s="7" customFormat="1" ht="43.2" customHeight="1">
      <c r="D29" s="85" t="s">
        <v>139</v>
      </c>
      <c r="E29" s="79"/>
      <c r="F29" s="79"/>
      <c r="G29" s="79"/>
      <c r="H29" s="79"/>
      <c r="I29" s="79"/>
      <c r="J29" s="79"/>
      <c r="K29" s="79"/>
      <c r="L29" s="13"/>
      <c r="M29" s="11" t="s">
        <v>3</v>
      </c>
    </row>
    <row r="30" spans="2:13" s="7" customFormat="1" ht="43.2" customHeight="1">
      <c r="D30" s="85" t="s">
        <v>140</v>
      </c>
      <c r="E30" s="79"/>
      <c r="F30" s="79"/>
      <c r="G30" s="79"/>
      <c r="H30" s="79"/>
      <c r="I30" s="79"/>
      <c r="J30" s="79"/>
      <c r="K30" s="79"/>
      <c r="L30" s="13"/>
      <c r="M30" s="11" t="s">
        <v>4</v>
      </c>
    </row>
    <row r="31" spans="2:13" s="7" customFormat="1" ht="43.2" customHeight="1">
      <c r="D31" s="85" t="s">
        <v>141</v>
      </c>
      <c r="E31" s="79"/>
      <c r="F31" s="79"/>
      <c r="G31" s="79"/>
      <c r="H31" s="79"/>
      <c r="I31" s="79"/>
      <c r="J31" s="79"/>
      <c r="K31" s="79"/>
      <c r="L31" s="13"/>
      <c r="M31" s="11" t="s">
        <v>5</v>
      </c>
    </row>
    <row r="32" spans="2:13" s="7" customFormat="1"/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</sheetData>
  <sheetProtection password="C1EC" sheet="1" objects="1" scenarios="1"/>
  <mergeCells count="22">
    <mergeCell ref="D29:K29"/>
    <mergeCell ref="D30:K30"/>
    <mergeCell ref="D31:K31"/>
    <mergeCell ref="D18:K18"/>
    <mergeCell ref="D19:K19"/>
    <mergeCell ref="D20:K20"/>
    <mergeCell ref="J21:M25"/>
    <mergeCell ref="D26:K26"/>
    <mergeCell ref="C27:M27"/>
    <mergeCell ref="C11:M11"/>
    <mergeCell ref="B13:B17"/>
    <mergeCell ref="D13:M13"/>
    <mergeCell ref="D14:M14"/>
    <mergeCell ref="D15:M15"/>
    <mergeCell ref="D16:M16"/>
    <mergeCell ref="D17:M17"/>
    <mergeCell ref="D10:K10"/>
    <mergeCell ref="C2:Q2"/>
    <mergeCell ref="C5:M5"/>
    <mergeCell ref="D7:K7"/>
    <mergeCell ref="D8:K8"/>
    <mergeCell ref="D9:K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Q39"/>
  <sheetViews>
    <sheetView zoomScale="70" zoomScaleNormal="70" workbookViewId="0">
      <selection activeCell="C14" sqref="C12:M23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6384" width="11.5546875" style="15"/>
  </cols>
  <sheetData>
    <row r="1" spans="2:17" ht="15" thickBot="1"/>
    <row r="2" spans="2:17" s="7" customFormat="1" ht="19.8" customHeight="1" thickBot="1">
      <c r="B2" s="16" t="s">
        <v>142</v>
      </c>
      <c r="C2" s="80" t="s">
        <v>143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144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/>
    <row r="7" spans="2:17" s="7" customFormat="1" ht="13.8" customHeight="1">
      <c r="B7" s="88" t="s">
        <v>20</v>
      </c>
      <c r="C7" s="20" t="s">
        <v>27</v>
      </c>
      <c r="D7" s="87" t="s">
        <v>28</v>
      </c>
      <c r="E7" s="87"/>
      <c r="F7" s="87"/>
      <c r="G7" s="87"/>
      <c r="H7" s="87"/>
      <c r="I7" s="87"/>
      <c r="J7" s="87"/>
      <c r="K7" s="87"/>
      <c r="L7" s="87"/>
      <c r="M7" s="87"/>
    </row>
    <row r="8" spans="2:17" s="7" customFormat="1">
      <c r="B8" s="88"/>
      <c r="C8" s="20" t="s">
        <v>145</v>
      </c>
      <c r="D8" s="87" t="s">
        <v>146</v>
      </c>
      <c r="E8" s="87"/>
      <c r="F8" s="87"/>
      <c r="G8" s="87"/>
      <c r="H8" s="87"/>
      <c r="I8" s="87"/>
      <c r="J8" s="87"/>
      <c r="K8" s="87"/>
      <c r="L8" s="87"/>
      <c r="M8" s="87"/>
    </row>
    <row r="9" spans="2:17" s="7" customFormat="1" ht="15" customHeight="1">
      <c r="D9" s="85" t="s">
        <v>147</v>
      </c>
      <c r="E9" s="79"/>
      <c r="F9" s="79"/>
      <c r="G9" s="79"/>
      <c r="H9" s="79"/>
      <c r="I9" s="79"/>
      <c r="J9" s="79"/>
      <c r="K9" s="79"/>
      <c r="L9" s="13"/>
      <c r="M9" s="11" t="s">
        <v>3</v>
      </c>
    </row>
    <row r="10" spans="2:17" s="7" customFormat="1" ht="15" customHeight="1">
      <c r="C10" s="10"/>
      <c r="D10" s="85" t="s">
        <v>148</v>
      </c>
      <c r="E10" s="79"/>
      <c r="F10" s="79"/>
      <c r="G10" s="79"/>
      <c r="H10" s="79"/>
      <c r="I10" s="79"/>
      <c r="J10" s="79"/>
      <c r="K10" s="79"/>
      <c r="M10" s="11" t="s">
        <v>4</v>
      </c>
    </row>
    <row r="11" spans="2:17" s="7" customFormat="1" ht="15" customHeight="1">
      <c r="C11" s="15"/>
      <c r="D11" s="85" t="s">
        <v>149</v>
      </c>
      <c r="E11" s="79"/>
      <c r="F11" s="79"/>
      <c r="G11" s="79"/>
      <c r="H11" s="79"/>
      <c r="I11" s="79"/>
      <c r="J11" s="79"/>
      <c r="K11" s="79"/>
      <c r="M11" s="11" t="s">
        <v>5</v>
      </c>
    </row>
    <row r="12" spans="2:17" s="7" customFormat="1" ht="19.2" customHeight="1">
      <c r="C12" s="15"/>
      <c r="D12" s="12"/>
      <c r="E12" s="13"/>
      <c r="F12" s="13"/>
      <c r="G12" s="13"/>
      <c r="H12" s="13"/>
      <c r="I12" s="13"/>
      <c r="J12" s="89" t="s">
        <v>150</v>
      </c>
      <c r="K12" s="89"/>
      <c r="L12" s="89"/>
      <c r="M12" s="89"/>
    </row>
    <row r="13" spans="2:17" s="7" customFormat="1" ht="19.2" customHeight="1">
      <c r="C13" s="15"/>
      <c r="D13" s="12"/>
      <c r="E13" s="13"/>
      <c r="F13" s="13"/>
      <c r="G13" s="13"/>
      <c r="H13" s="13"/>
      <c r="I13" s="13"/>
      <c r="J13" s="89"/>
      <c r="K13" s="89"/>
      <c r="L13" s="89"/>
      <c r="M13" s="89"/>
    </row>
    <row r="14" spans="2:17" s="7" customFormat="1" ht="19.2" customHeight="1">
      <c r="C14" s="15"/>
      <c r="D14" s="12"/>
      <c r="E14" s="13"/>
      <c r="F14" s="13"/>
      <c r="G14" s="13"/>
      <c r="H14" s="13"/>
      <c r="I14" s="13"/>
      <c r="J14" s="89"/>
      <c r="K14" s="89"/>
      <c r="L14" s="89"/>
      <c r="M14" s="89"/>
    </row>
    <row r="15" spans="2:17" s="7" customFormat="1" ht="19.2" customHeight="1">
      <c r="C15" s="15"/>
      <c r="D15" s="12"/>
      <c r="E15" s="13"/>
      <c r="F15" s="13"/>
      <c r="G15" s="13"/>
      <c r="H15" s="13"/>
      <c r="I15" s="13"/>
      <c r="J15" s="89"/>
      <c r="K15" s="89"/>
      <c r="L15" s="89"/>
      <c r="M15" s="89"/>
    </row>
    <row r="16" spans="2:17" s="7" customFormat="1" ht="19.2" customHeight="1">
      <c r="C16" s="15"/>
      <c r="D16" s="12"/>
      <c r="E16" s="13"/>
      <c r="F16" s="13"/>
      <c r="G16" s="13"/>
      <c r="H16" s="13"/>
      <c r="I16" s="13"/>
      <c r="J16" s="89"/>
      <c r="K16" s="89"/>
      <c r="L16" s="89"/>
      <c r="M16" s="89"/>
    </row>
    <row r="17" spans="3:13" s="7" customFormat="1" ht="19.2" customHeight="1">
      <c r="C17" s="15"/>
      <c r="D17" s="12"/>
      <c r="E17" s="13"/>
      <c r="F17" s="13"/>
      <c r="G17" s="13"/>
      <c r="H17" s="13"/>
      <c r="I17" s="13"/>
      <c r="J17" s="89"/>
      <c r="K17" s="89"/>
      <c r="L17" s="89"/>
      <c r="M17" s="89"/>
    </row>
    <row r="18" spans="3:13" s="7" customFormat="1" ht="19.2" customHeight="1">
      <c r="C18" s="15"/>
      <c r="D18" s="12"/>
      <c r="E18" s="13"/>
      <c r="F18" s="13"/>
      <c r="G18" s="13"/>
      <c r="H18" s="13"/>
      <c r="I18" s="13"/>
      <c r="J18" s="89"/>
      <c r="K18" s="89"/>
      <c r="L18" s="89"/>
      <c r="M18" s="89"/>
    </row>
    <row r="19" spans="3:13" s="7" customFormat="1" ht="19.2" customHeight="1">
      <c r="C19" s="15"/>
      <c r="D19" s="12"/>
      <c r="E19" s="13"/>
      <c r="F19" s="13"/>
      <c r="G19" s="13"/>
      <c r="H19" s="13"/>
      <c r="I19" s="13"/>
      <c r="J19" s="89"/>
      <c r="K19" s="89"/>
      <c r="L19" s="89"/>
      <c r="M19" s="89"/>
    </row>
    <row r="20" spans="3:13" s="7" customFormat="1" ht="19.2" customHeight="1">
      <c r="C20" s="15"/>
      <c r="D20" s="12"/>
      <c r="E20" s="13"/>
      <c r="F20" s="13"/>
      <c r="G20" s="13"/>
      <c r="H20" s="13"/>
      <c r="I20" s="13"/>
      <c r="J20" s="89"/>
      <c r="K20" s="89"/>
      <c r="L20" s="89"/>
      <c r="M20" s="89"/>
    </row>
    <row r="21" spans="3:13" s="7" customFormat="1" ht="19.2" customHeight="1">
      <c r="C21" s="15"/>
      <c r="D21" s="12"/>
      <c r="E21" s="13"/>
      <c r="F21" s="13"/>
      <c r="G21" s="13"/>
      <c r="H21" s="13"/>
      <c r="I21" s="13"/>
      <c r="J21" s="89"/>
      <c r="K21" s="89"/>
      <c r="L21" s="89"/>
      <c r="M21" s="89"/>
    </row>
    <row r="22" spans="3:13" s="7" customFormat="1" ht="19.2" customHeight="1">
      <c r="C22" s="15"/>
      <c r="D22" s="12"/>
      <c r="E22" s="13"/>
      <c r="F22" s="13"/>
      <c r="G22" s="13"/>
      <c r="H22" s="13"/>
      <c r="I22" s="13"/>
      <c r="J22" s="89"/>
      <c r="K22" s="89"/>
      <c r="L22" s="89"/>
      <c r="M22" s="89"/>
    </row>
    <row r="23" spans="3:13" s="7" customFormat="1" ht="37.799999999999997" customHeight="1">
      <c r="C23" s="15"/>
      <c r="D23" s="12"/>
      <c r="E23" s="13"/>
      <c r="F23" s="13"/>
      <c r="G23" s="13"/>
      <c r="H23" s="13"/>
      <c r="I23" s="13"/>
      <c r="J23" s="89"/>
      <c r="K23" s="89"/>
      <c r="L23" s="89"/>
      <c r="M23" s="89"/>
    </row>
    <row r="24" spans="3:13" s="7" customFormat="1" ht="17.399999999999999" customHeight="1" thickBot="1">
      <c r="D24" s="86"/>
      <c r="E24" s="86"/>
      <c r="F24" s="86"/>
      <c r="G24" s="86"/>
      <c r="H24" s="86"/>
      <c r="I24" s="86"/>
      <c r="J24" s="86"/>
      <c r="K24" s="86"/>
    </row>
    <row r="25" spans="3:13" s="7" customFormat="1" ht="16.2" customHeight="1" thickBot="1">
      <c r="C25" s="82" t="s">
        <v>151</v>
      </c>
      <c r="D25" s="83"/>
      <c r="E25" s="83"/>
      <c r="F25" s="83"/>
      <c r="G25" s="83"/>
      <c r="H25" s="83"/>
      <c r="I25" s="83"/>
      <c r="J25" s="83"/>
      <c r="K25" s="83"/>
      <c r="L25" s="83"/>
      <c r="M25" s="84"/>
    </row>
    <row r="26" spans="3:13" s="7" customFormat="1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3:13" s="7" customFormat="1" ht="15.6" customHeight="1">
      <c r="C27" s="21"/>
      <c r="D27" s="85" t="s">
        <v>152</v>
      </c>
      <c r="E27" s="79"/>
      <c r="F27" s="79"/>
      <c r="G27" s="79"/>
      <c r="H27" s="79"/>
      <c r="I27" s="79"/>
      <c r="J27" s="79"/>
      <c r="K27" s="79"/>
      <c r="L27" s="13"/>
      <c r="M27" s="11" t="s">
        <v>3</v>
      </c>
    </row>
    <row r="28" spans="3:13" s="7" customFormat="1" ht="15.6" customHeight="1">
      <c r="C28" s="21"/>
      <c r="D28" s="85" t="s">
        <v>153</v>
      </c>
      <c r="E28" s="79"/>
      <c r="F28" s="79"/>
      <c r="G28" s="79"/>
      <c r="H28" s="79"/>
      <c r="I28" s="79"/>
      <c r="J28" s="79"/>
      <c r="K28" s="79"/>
      <c r="L28" s="13"/>
      <c r="M28" s="11" t="s">
        <v>4</v>
      </c>
    </row>
    <row r="29" spans="3:13" s="7" customFormat="1" ht="15.6" customHeight="1">
      <c r="C29" s="21"/>
      <c r="D29" s="85" t="s">
        <v>136</v>
      </c>
      <c r="E29" s="79"/>
      <c r="F29" s="79"/>
      <c r="G29" s="79"/>
      <c r="H29" s="79"/>
      <c r="I29" s="79"/>
      <c r="J29" s="79"/>
      <c r="K29" s="79"/>
      <c r="L29" s="13"/>
      <c r="M29" s="11" t="s">
        <v>5</v>
      </c>
    </row>
    <row r="30" spans="3:13" s="7" customFormat="1" ht="27.6" customHeight="1">
      <c r="C30" s="21"/>
      <c r="D30" s="12"/>
      <c r="E30" s="13"/>
      <c r="F30" s="13"/>
      <c r="G30" s="13"/>
      <c r="H30" s="13"/>
      <c r="I30" s="13"/>
      <c r="J30" s="90" t="s">
        <v>154</v>
      </c>
      <c r="K30" s="90"/>
      <c r="L30" s="90"/>
      <c r="M30" s="90"/>
    </row>
    <row r="31" spans="3:13" s="7" customFormat="1" ht="27.6" customHeight="1">
      <c r="C31" s="21"/>
      <c r="D31" s="12"/>
      <c r="E31" s="13"/>
      <c r="F31" s="13"/>
      <c r="G31" s="13"/>
      <c r="H31" s="13"/>
      <c r="I31" s="13"/>
      <c r="J31" s="90"/>
      <c r="K31" s="90"/>
      <c r="L31" s="90"/>
      <c r="M31" s="90"/>
    </row>
    <row r="32" spans="3:13" s="7" customFormat="1" ht="27.6" customHeight="1">
      <c r="C32" s="21"/>
      <c r="D32" s="12"/>
      <c r="E32" s="13"/>
      <c r="F32" s="13"/>
      <c r="G32" s="13"/>
      <c r="H32" s="13"/>
      <c r="I32" s="13"/>
      <c r="J32" s="90"/>
      <c r="K32" s="90"/>
      <c r="L32" s="90"/>
      <c r="M32" s="90"/>
    </row>
    <row r="33" spans="2:14" s="7" customFormat="1" ht="27.6" customHeight="1">
      <c r="C33" s="21"/>
      <c r="D33" s="12"/>
      <c r="E33" s="13"/>
      <c r="F33" s="13"/>
      <c r="G33" s="13"/>
      <c r="H33" s="13"/>
      <c r="I33" s="13"/>
      <c r="J33" s="90"/>
      <c r="K33" s="90"/>
      <c r="L33" s="90"/>
      <c r="M33" s="90"/>
    </row>
    <row r="34" spans="2:14" s="7" customFormat="1" ht="18" customHeight="1">
      <c r="C34" s="21"/>
      <c r="D34" s="12"/>
      <c r="E34" s="13"/>
      <c r="F34" s="13"/>
      <c r="G34" s="13"/>
      <c r="H34" s="13"/>
      <c r="I34" s="13"/>
      <c r="J34" s="90"/>
      <c r="K34" s="90"/>
      <c r="L34" s="90"/>
      <c r="M34" s="90"/>
    </row>
    <row r="35" spans="2:14" s="7" customFormat="1">
      <c r="C35" s="21"/>
      <c r="D35" s="79"/>
      <c r="E35" s="79"/>
      <c r="F35" s="79"/>
      <c r="G35" s="79"/>
      <c r="H35" s="79"/>
      <c r="I35" s="79"/>
      <c r="J35" s="79"/>
      <c r="K35" s="79"/>
      <c r="L35" s="13"/>
      <c r="M35" s="9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</sheetData>
  <sheetProtection password="C1EC" sheet="1" objects="1" scenarios="1"/>
  <mergeCells count="16">
    <mergeCell ref="D28:K28"/>
    <mergeCell ref="D29:K29"/>
    <mergeCell ref="J30:M34"/>
    <mergeCell ref="D35:K35"/>
    <mergeCell ref="D10:K10"/>
    <mergeCell ref="D11:K11"/>
    <mergeCell ref="J12:M23"/>
    <mergeCell ref="D24:K24"/>
    <mergeCell ref="C25:M25"/>
    <mergeCell ref="D27:K27"/>
    <mergeCell ref="D9:K9"/>
    <mergeCell ref="C2:Q2"/>
    <mergeCell ref="C5:M5"/>
    <mergeCell ref="B7:B8"/>
    <mergeCell ref="D7:M7"/>
    <mergeCell ref="D8:M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1:Q17"/>
  <sheetViews>
    <sheetView zoomScale="70" zoomScaleNormal="70" workbookViewId="0">
      <selection activeCell="C14" sqref="C13:M17"/>
    </sheetView>
  </sheetViews>
  <sheetFormatPr baseColWidth="10" defaultRowHeight="14.4"/>
  <cols>
    <col min="1" max="1" width="3.44140625" style="15" customWidth="1"/>
    <col min="2" max="2" width="11.5546875" style="15"/>
    <col min="3" max="3" width="13.21875" style="15" customWidth="1"/>
    <col min="4" max="10" width="11.5546875" style="15"/>
    <col min="11" max="11" width="15.33203125" style="15" customWidth="1"/>
    <col min="12" max="16384" width="11.5546875" style="15"/>
  </cols>
  <sheetData>
    <row r="1" spans="2:17" ht="15" thickBot="1"/>
    <row r="2" spans="2:17" s="7" customFormat="1" ht="19.8" customHeight="1" thickBot="1">
      <c r="B2" s="16" t="s">
        <v>155</v>
      </c>
      <c r="C2" s="80" t="s">
        <v>156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s="7" customFormat="1" ht="14.4" customHeight="1">
      <c r="B3" s="8"/>
      <c r="C3" s="8"/>
      <c r="D3" s="8"/>
      <c r="E3" s="8"/>
      <c r="F3" s="8"/>
    </row>
    <row r="4" spans="2:17" s="7" customFormat="1" ht="13.8" customHeight="1" thickBot="1"/>
    <row r="5" spans="2:17" s="7" customFormat="1" ht="16.2" customHeight="1" thickBot="1">
      <c r="C5" s="82" t="s">
        <v>157</v>
      </c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2:17" s="7" customFormat="1">
      <c r="C6" s="22"/>
      <c r="D6" s="22"/>
      <c r="E6" s="22"/>
      <c r="F6" s="22"/>
      <c r="G6" s="22"/>
      <c r="H6" s="22"/>
    </row>
    <row r="7" spans="2:17" s="7" customFormat="1" ht="16.2" customHeight="1">
      <c r="B7" s="88" t="s">
        <v>41</v>
      </c>
      <c r="C7" s="20" t="s">
        <v>158</v>
      </c>
      <c r="D7" s="87" t="s">
        <v>159</v>
      </c>
      <c r="E7" s="87"/>
      <c r="F7" s="87"/>
      <c r="G7" s="87"/>
      <c r="H7" s="87"/>
      <c r="I7" s="87"/>
      <c r="J7" s="87"/>
      <c r="K7" s="87"/>
      <c r="L7" s="87"/>
      <c r="M7" s="87"/>
    </row>
    <row r="8" spans="2:17" s="7" customFormat="1">
      <c r="B8" s="88"/>
      <c r="C8" s="23" t="s">
        <v>160</v>
      </c>
      <c r="D8" s="87" t="s">
        <v>161</v>
      </c>
      <c r="E8" s="87"/>
      <c r="F8" s="87"/>
      <c r="G8" s="87"/>
      <c r="H8" s="87"/>
      <c r="I8" s="87"/>
      <c r="J8" s="87"/>
      <c r="K8" s="87"/>
      <c r="L8" s="87"/>
      <c r="M8" s="87"/>
    </row>
    <row r="9" spans="2:17" s="7" customFormat="1" ht="16.2" customHeight="1">
      <c r="D9" s="85" t="s">
        <v>134</v>
      </c>
      <c r="E9" s="79"/>
      <c r="F9" s="79"/>
      <c r="G9" s="79"/>
      <c r="H9" s="79"/>
      <c r="I9" s="79"/>
      <c r="J9" s="79"/>
      <c r="K9" s="79"/>
      <c r="L9" s="13"/>
      <c r="M9" s="11" t="s">
        <v>3</v>
      </c>
    </row>
    <row r="10" spans="2:17" s="7" customFormat="1" ht="16.2" customHeight="1">
      <c r="C10" s="10"/>
      <c r="D10" s="85" t="s">
        <v>162</v>
      </c>
      <c r="E10" s="79"/>
      <c r="F10" s="79"/>
      <c r="G10" s="79"/>
      <c r="H10" s="79"/>
      <c r="I10" s="79"/>
      <c r="J10" s="79"/>
      <c r="K10" s="79"/>
      <c r="M10" s="11" t="s">
        <v>4</v>
      </c>
    </row>
    <row r="11" spans="2:17" s="7" customFormat="1" ht="16.2" customHeight="1">
      <c r="C11" s="15"/>
      <c r="D11" s="85" t="s">
        <v>163</v>
      </c>
      <c r="E11" s="79"/>
      <c r="F11" s="79"/>
      <c r="G11" s="79"/>
      <c r="H11" s="79"/>
      <c r="I11" s="79"/>
      <c r="J11" s="79"/>
      <c r="K11" s="79"/>
      <c r="M11" s="11" t="s">
        <v>5</v>
      </c>
    </row>
    <row r="12" spans="2:17" s="7" customFormat="1" ht="17.399999999999999" customHeight="1">
      <c r="D12" s="85"/>
      <c r="E12" s="79"/>
      <c r="F12" s="79"/>
      <c r="G12" s="79"/>
      <c r="H12" s="79"/>
      <c r="I12" s="79"/>
      <c r="J12" s="79"/>
      <c r="K12" s="79"/>
    </row>
    <row r="13" spans="2:17" ht="20.399999999999999" customHeight="1">
      <c r="B13" s="7"/>
      <c r="J13" s="91" t="s">
        <v>164</v>
      </c>
      <c r="K13" s="92"/>
      <c r="L13" s="92"/>
      <c r="M13" s="92"/>
      <c r="N13" s="7"/>
    </row>
    <row r="14" spans="2:17" ht="20.399999999999999" customHeight="1">
      <c r="B14" s="7"/>
      <c r="J14" s="92"/>
      <c r="K14" s="92"/>
      <c r="L14" s="92"/>
      <c r="M14" s="92"/>
      <c r="N14" s="7"/>
    </row>
    <row r="15" spans="2:17" ht="20.399999999999999" customHeight="1">
      <c r="B15" s="7"/>
      <c r="J15" s="92"/>
      <c r="K15" s="92"/>
      <c r="L15" s="92"/>
      <c r="M15" s="92"/>
      <c r="N15" s="7"/>
    </row>
    <row r="16" spans="2:17" ht="20.399999999999999" customHeight="1">
      <c r="B16" s="7"/>
      <c r="C16" s="7"/>
      <c r="D16" s="7"/>
      <c r="E16" s="7"/>
      <c r="F16" s="7"/>
      <c r="G16" s="7"/>
      <c r="H16" s="7"/>
      <c r="I16" s="7"/>
      <c r="J16" s="92"/>
      <c r="K16" s="92"/>
      <c r="L16" s="92"/>
      <c r="M16" s="92"/>
      <c r="N16" s="7"/>
    </row>
    <row r="17" spans="2:14" ht="20.399999999999999" customHeight="1">
      <c r="B17" s="7"/>
      <c r="C17" s="7"/>
      <c r="D17" s="7"/>
      <c r="E17" s="7"/>
      <c r="F17" s="7"/>
      <c r="G17" s="7"/>
      <c r="H17" s="7"/>
      <c r="I17" s="7"/>
      <c r="J17" s="92"/>
      <c r="K17" s="92"/>
      <c r="L17" s="92"/>
      <c r="M17" s="92"/>
      <c r="N17" s="7"/>
    </row>
  </sheetData>
  <sheetProtection password="C1EC" sheet="1" objects="1" scenarios="1"/>
  <mergeCells count="10">
    <mergeCell ref="D11:K11"/>
    <mergeCell ref="D12:K12"/>
    <mergeCell ref="J13:M17"/>
    <mergeCell ref="C2:Q2"/>
    <mergeCell ref="C5:M5"/>
    <mergeCell ref="B7:B8"/>
    <mergeCell ref="D7:M7"/>
    <mergeCell ref="D8:M8"/>
    <mergeCell ref="D9:K9"/>
    <mergeCell ref="D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Tabla Resultados TPB</vt:lpstr>
      <vt:lpstr>Panel Control TPB</vt:lpstr>
      <vt:lpstr>TPB 1.1</vt:lpstr>
      <vt:lpstr>TPB 1.2</vt:lpstr>
      <vt:lpstr>TPB 2.1</vt:lpstr>
      <vt:lpstr>TPB 1.3</vt:lpstr>
      <vt:lpstr>TPB 3.1</vt:lpstr>
      <vt:lpstr>TPB 4.1</vt:lpstr>
      <vt:lpstr>TPB 4.2</vt:lpstr>
      <vt:lpstr>'TPB 1.1'!_Toc149554731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gvegdom</dc:creator>
  <cp:lastModifiedBy>mrodpil</cp:lastModifiedBy>
  <cp:lastPrinted>2023-12-07T12:45:22Z</cp:lastPrinted>
  <dcterms:created xsi:type="dcterms:W3CDTF">2023-11-29T13:27:06Z</dcterms:created>
  <dcterms:modified xsi:type="dcterms:W3CDTF">2023-12-15T01:24:59Z</dcterms:modified>
</cp:coreProperties>
</file>